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-14\Downloads\"/>
    </mc:Choice>
  </mc:AlternateContent>
  <bookViews>
    <workbookView xWindow="0" yWindow="0" windowWidth="28800" windowHeight="13620"/>
  </bookViews>
  <sheets>
    <sheet name="Sheet1" sheetId="1" r:id="rId1"/>
  </sheets>
  <definedNames>
    <definedName name="_xlnm.Print_Area" localSheetId="0">'Sheet1'!A1:I303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<sst xmlns="http://schemas.openxmlformats.org/spreadsheetml/2006/main">
  <si>
    <r>
      <rPr>
        <b/>
        <rFont val="Times New Roman"/>
        <sz val="11"/>
        <family val="1"/>
        <charset val="204"/>
      </rPr>
      <t>1 день</t>
    </r>
  </si>
  <si>
    <r>
      <rPr>
        <b/>
        <rFont val="Times New Roman"/>
        <sz val="11"/>
        <family val="1"/>
        <charset val="204"/>
      </rPr>
      <t>Прием пищи, наименование блюда</t>
    </r>
  </si>
  <si>
    <r>
      <rPr>
        <b/>
        <rFont val="Times New Roman"/>
        <sz val="11"/>
        <family val="1"/>
        <charset val="204"/>
      </rPr>
      <t>Пищевые вещества</t>
    </r>
  </si>
  <si>
    <r>
      <rPr>
        <b/>
        <rFont val="Times New Roman"/>
        <sz val="11"/>
        <family val="1"/>
        <charset val="204"/>
      </rPr>
      <t>Энергетическ ая ценность, ккал</t>
    </r>
  </si>
  <si>
    <r>
      <rPr>
        <b/>
        <rFont val="Times New Roman"/>
        <sz val="11"/>
        <family val="1"/>
        <charset val="204"/>
      </rPr>
      <t>Сборник</t>
    </r>
  </si>
  <si>
    <r>
      <rPr>
        <b/>
        <rFont val="Times New Roman"/>
        <sz val="11"/>
        <family val="1"/>
        <charset val="204"/>
      </rPr>
      <t>Белки, г</t>
    </r>
  </si>
  <si>
    <r>
      <rPr>
        <b/>
        <rFont val="Times New Roman"/>
        <sz val="11"/>
        <family val="1"/>
        <charset val="204"/>
      </rPr>
      <t>Жиры, г</t>
    </r>
  </si>
  <si>
    <r>
      <rPr>
        <b/>
        <rFont val="Times New Roman"/>
        <sz val="11"/>
        <family val="1"/>
        <charset val="204"/>
      </rPr>
      <t>Углеводы, г</t>
    </r>
  </si>
  <si>
    <r>
      <rPr>
        <b/>
        <rFont val="Times New Roman"/>
        <sz val="11"/>
        <family val="1"/>
        <charset val="204"/>
      </rPr>
      <t>Завтрак</t>
    </r>
  </si>
  <si>
    <r>
      <rPr>
        <b/>
        <rFont val="Times New Roman"/>
        <sz val="11"/>
        <family val="1"/>
        <charset val="204"/>
      </rPr>
      <t>Итого за прием пищи:</t>
    </r>
  </si>
  <si>
    <r>
      <rPr>
        <b/>
        <rFont val="Times New Roman"/>
        <sz val="11"/>
        <family val="1"/>
        <charset val="204"/>
      </rPr>
      <t>Обед</t>
    </r>
  </si>
  <si>
    <r>
      <rPr>
        <b/>
        <rFont val="Times New Roman"/>
        <sz val="11"/>
        <family val="1"/>
        <charset val="204"/>
      </rPr>
      <t>Полдник</t>
    </r>
  </si>
  <si>
    <r>
      <rPr>
        <b/>
        <rFont val="Times New Roman"/>
        <sz val="11"/>
        <family val="1"/>
        <charset val="204"/>
      </rPr>
      <t>Всего за день:</t>
    </r>
  </si>
  <si>
    <r>
      <rPr>
        <b/>
        <rFont val="Times New Roman"/>
        <sz val="11"/>
        <family val="1"/>
        <charset val="204"/>
      </rPr>
      <t>2 день</t>
    </r>
  </si>
  <si>
    <r>
      <rPr>
        <b/>
        <rFont val="Times New Roman"/>
        <sz val="11"/>
        <family val="1"/>
        <charset val="204"/>
      </rPr>
      <t>Масса порции</t>
    </r>
  </si>
  <si>
    <r>
      <rPr>
        <b/>
        <rFont val="Times New Roman"/>
        <sz val="11"/>
        <family val="1"/>
        <charset val="204"/>
      </rPr>
      <t>3 день</t>
    </r>
  </si>
  <si>
    <r>
      <rPr>
        <b/>
        <rFont val="Times New Roman"/>
        <sz val="11"/>
        <family val="1"/>
        <charset val="204"/>
      </rPr>
      <t>Энергетическая ценность, ккал</t>
    </r>
  </si>
  <si>
    <r>
      <rPr>
        <b/>
        <rFont val="Times New Roman"/>
        <sz val="11"/>
        <family val="1"/>
        <charset val="204"/>
      </rPr>
      <t>4 день</t>
    </r>
  </si>
  <si>
    <r>
      <rPr>
        <b/>
        <rFont val="Times New Roman"/>
        <sz val="11"/>
        <family val="1"/>
        <charset val="204"/>
      </rPr>
      <t>5 день</t>
    </r>
  </si>
  <si>
    <r>
      <rPr>
        <b/>
        <rFont val="Times New Roman"/>
        <sz val="11"/>
        <family val="1"/>
        <charset val="204"/>
      </rPr>
      <t>6 день</t>
    </r>
  </si>
  <si>
    <r>
      <rPr>
        <b/>
        <rFont val="Times New Roman"/>
        <sz val="11"/>
        <family val="1"/>
        <charset val="204"/>
      </rPr>
      <t>Энергети-ческая ценность, ккал</t>
    </r>
  </si>
  <si>
    <t>1</t>
  </si>
  <si>
    <r>
      <rPr>
        <b/>
        <rFont val="Times New Roman"/>
        <sz val="11"/>
        <family val="1"/>
        <charset val="204"/>
      </rPr>
      <t>7 день</t>
    </r>
  </si>
  <si>
    <r>
      <rPr>
        <b/>
        <rFont val="Times New Roman"/>
        <sz val="11"/>
        <family val="1"/>
        <charset val="204"/>
      </rPr>
      <t>8 день</t>
    </r>
  </si>
  <si>
    <r>
      <rPr>
        <b/>
        <rFont val="Times New Roman"/>
        <sz val="11"/>
        <family val="1"/>
        <charset val="204"/>
      </rPr>
      <t>9 день</t>
    </r>
  </si>
  <si>
    <t>1_____________________________________1</t>
  </si>
  <si>
    <t>1__________________________________</t>
  </si>
  <si>
    <r>
      <rPr>
        <b/>
        <rFont val="Times New Roman"/>
        <sz val="11"/>
        <family val="1"/>
        <charset val="204"/>
      </rPr>
      <t>10 день</t>
    </r>
  </si>
  <si>
    <r>
      <rPr>
        <b/>
        <rFont val="Times New Roman"/>
        <sz val="11"/>
        <family val="1"/>
        <charset val="204"/>
      </rPr>
      <t>Дни</t>
    </r>
  </si>
  <si>
    <r>
      <rPr>
        <b/>
        <rFont val="Times New Roman"/>
        <sz val="11"/>
        <family val="1"/>
        <charset val="204"/>
      </rPr>
      <t>Б, г</t>
    </r>
  </si>
  <si>
    <r>
      <rPr>
        <b/>
        <rFont val="Times New Roman"/>
        <sz val="11"/>
        <family val="1"/>
        <charset val="204"/>
      </rPr>
      <t>Ж,г</t>
    </r>
  </si>
  <si>
    <r>
      <rPr>
        <b/>
        <rFont val="Times New Roman"/>
        <sz val="11"/>
        <family val="1"/>
        <charset val="204"/>
      </rPr>
      <t>У, г</t>
    </r>
  </si>
  <si>
    <r>
      <rPr>
        <b/>
        <rFont val="Times New Roman"/>
        <sz val="11"/>
        <family val="1"/>
        <charset val="204"/>
      </rPr>
      <t>Э.Ц., ккал</t>
    </r>
  </si>
  <si>
    <r>
      <rPr>
        <b/>
        <rFont val="Times New Roman"/>
        <sz val="11"/>
        <family val="1"/>
        <charset val="204"/>
      </rPr>
      <t>Используемые сборники:</t>
    </r>
  </si>
  <si>
    <r>
      <rPr>
        <i/>
        <rFont val="Times New Roman"/>
        <sz val="11"/>
        <family val="1"/>
        <charset val="204"/>
      </rPr>
      <t>Распределение калорийности по приёмам пищи</t>
    </r>
  </si>
  <si>
    <r>
      <rPr>
        <b/>
        <rFont val="Times New Roman"/>
        <sz val="11"/>
        <family val="1"/>
        <charset val="204"/>
      </rPr>
      <t>9</t>
    </r>
  </si>
  <si>
    <t xml:space="preserve">БУТЕРБРОД С СЫРОМ       </t>
  </si>
  <si>
    <t>3</t>
  </si>
  <si>
    <t>2012</t>
  </si>
  <si>
    <t>5,60</t>
  </si>
  <si>
    <t>ВАТРУШКА С ПОВИДЛОМ</t>
  </si>
  <si>
    <t>БУЛОЧКА МОЛОЧНАЯ</t>
  </si>
  <si>
    <t>БУТЕРБРОД С МАСЛОМ</t>
  </si>
  <si>
    <t>40</t>
  </si>
  <si>
    <t>2,45</t>
  </si>
  <si>
    <t>7,55</t>
  </si>
  <si>
    <t>14,62</t>
  </si>
  <si>
    <t>136,00</t>
  </si>
  <si>
    <t>6,40</t>
  </si>
  <si>
    <t>200</t>
  </si>
  <si>
    <t>0,40</t>
  </si>
  <si>
    <t>0,10</t>
  </si>
  <si>
    <t>7,20</t>
  </si>
  <si>
    <t>20,00</t>
  </si>
  <si>
    <t>150</t>
  </si>
  <si>
    <t>ВАФЛИ</t>
  </si>
  <si>
    <t>30</t>
  </si>
  <si>
    <t>1,50</t>
  </si>
  <si>
    <t>60</t>
  </si>
  <si>
    <t>1,00</t>
  </si>
  <si>
    <t>9,40</t>
  </si>
  <si>
    <t>1,10</t>
  </si>
  <si>
    <t>0,02</t>
  </si>
  <si>
    <t>100</t>
  </si>
  <si>
    <t>0,00</t>
  </si>
  <si>
    <t>25,40</t>
  </si>
  <si>
    <t>0,30</t>
  </si>
  <si>
    <t>ОМЛЕТ С ЗЕЛЕНЫМ ГОРОШКОМ</t>
  </si>
  <si>
    <t>КОФЕЙНЫЙ НАПИТОК</t>
  </si>
  <si>
    <t>ПЕЧЕНЬЕ</t>
  </si>
  <si>
    <t>ГРУША СВЕЖАЯ</t>
  </si>
  <si>
    <t>САЛАТ ИЗ СВЕЖИХ ПОМИДОРОВ</t>
  </si>
  <si>
    <t>280</t>
  </si>
  <si>
    <t>КОМПОТ ИЗ ИЗЮМА</t>
  </si>
  <si>
    <t>6,90</t>
  </si>
  <si>
    <t>91,00</t>
  </si>
  <si>
    <t>СДОБА ОБЫКНОВЕННАЯ</t>
  </si>
  <si>
    <t>4,30</t>
  </si>
  <si>
    <t>МОЛОКО В ИНД,УПАК.</t>
  </si>
  <si>
    <t>5,00</t>
  </si>
  <si>
    <t>106,00</t>
  </si>
  <si>
    <t>БУТЕРБРОД С ДЖЕМОМ</t>
  </si>
  <si>
    <t>ЧАЙ С ЛИМОНОМ</t>
  </si>
  <si>
    <t>200/10</t>
  </si>
  <si>
    <t>0,12</t>
  </si>
  <si>
    <t>10,20</t>
  </si>
  <si>
    <t>21,00</t>
  </si>
  <si>
    <t>50</t>
  </si>
  <si>
    <t>256,00</t>
  </si>
  <si>
    <t>0,20</t>
  </si>
  <si>
    <t>120,00</t>
  </si>
  <si>
    <t>НЕКТАРИН СВЕЖИЙ</t>
  </si>
  <si>
    <t>8,90</t>
  </si>
  <si>
    <t>44,00</t>
  </si>
  <si>
    <t>180</t>
  </si>
  <si>
    <t>КАКАО С МОЛОКОМ</t>
  </si>
  <si>
    <t>2,90</t>
  </si>
  <si>
    <t>ЗРАЗЫ РЫБНЫЕ С ЯЙЦОМ</t>
  </si>
  <si>
    <t>5,80</t>
  </si>
  <si>
    <t>15,05</t>
  </si>
  <si>
    <t>4,60</t>
  </si>
  <si>
    <t>НАПИТОК ЛИМОННЫЙ</t>
  </si>
  <si>
    <t>68,00</t>
  </si>
  <si>
    <t>АБРИКОСЫ СВЕЖИЕ</t>
  </si>
  <si>
    <t>0,9</t>
  </si>
  <si>
    <t>9,00</t>
  </si>
  <si>
    <t>КАША "ЯНТАРНАЯ"</t>
  </si>
  <si>
    <t>ВИНЕГРЕТ ОВОЩНОЙ</t>
  </si>
  <si>
    <t>0,81</t>
  </si>
  <si>
    <t>74,00</t>
  </si>
  <si>
    <t>ПТИЦА, ТУШЕНАЯ В СОУСЕ С ОВОЩАМИ</t>
  </si>
  <si>
    <t>344,00</t>
  </si>
  <si>
    <t>КАША ПШЕНИЧНАЯ МОЛОЧНАЯ</t>
  </si>
  <si>
    <t>ЧАЙ С САХАРОМ</t>
  </si>
  <si>
    <t>ПРЯНИК</t>
  </si>
  <si>
    <t>ОМЛЕТ С МОРКОВЬЮ</t>
  </si>
  <si>
    <t>САЛАТ ИЗ СВЕКЛЫ С СЫРОМ</t>
  </si>
  <si>
    <t>2,8</t>
  </si>
  <si>
    <t>5,70</t>
  </si>
  <si>
    <t>110,00</t>
  </si>
  <si>
    <t>6</t>
  </si>
  <si>
    <t>ПЛОВ ИЗ ПТИЦЫ</t>
  </si>
  <si>
    <t>0,4</t>
  </si>
  <si>
    <t>КАША ГРЕЧНЕВАЯ РАССЫПЧАТАЯ</t>
  </si>
  <si>
    <t>8,50</t>
  </si>
  <si>
    <t>2,32</t>
  </si>
  <si>
    <t>42,40</t>
  </si>
  <si>
    <t>240,00</t>
  </si>
  <si>
    <t>МАКАРОНЫ, ЗАПЕЧЕННЫЕ С ЯЙЦОМ</t>
  </si>
  <si>
    <t>Всего за 1 день:</t>
  </si>
  <si>
    <t>Всего за 2 день:</t>
  </si>
  <si>
    <t>Всего за 3 день:</t>
  </si>
  <si>
    <t>Всего за 4 день:</t>
  </si>
  <si>
    <t>Всего за 5 день:</t>
  </si>
  <si>
    <t>Всего 6 за день:</t>
  </si>
  <si>
    <t>Всего за 7 день:</t>
  </si>
  <si>
    <t>Всего за 8 день:</t>
  </si>
  <si>
    <t>Всего за 9 день:</t>
  </si>
  <si>
    <t>Всего за 10 день:</t>
  </si>
  <si>
    <t>1. Сборник рецептур блюд и кулинарных изделий для питания детей в дошкольных организациях.</t>
  </si>
  <si>
    <t>Под ред. М.П. Могильного и В.А. Тутельяна.-М.: ДеЛи принт, 2О12.-584с.</t>
  </si>
  <si>
    <t>2. Сборник методических рекомендаций по организации питания детей и подростков в учреждениях</t>
  </si>
  <si>
    <t>образования Санкт-Петербурга.-СПб.:Речь, 2008.-800с</t>
  </si>
  <si>
    <t>2</t>
  </si>
  <si>
    <t>4</t>
  </si>
  <si>
    <t>5</t>
  </si>
  <si>
    <t>7</t>
  </si>
  <si>
    <t>8</t>
  </si>
  <si>
    <t>10</t>
  </si>
  <si>
    <t>Итого за 2-ю неделю</t>
  </si>
  <si>
    <t>ИТОГО 2-я НЕДЕЛЯ</t>
  </si>
  <si>
    <t>Год издания</t>
  </si>
  <si>
    <t>МАНДАРИН СВЕЖИЙ</t>
  </si>
  <si>
    <t>Год
 издания</t>
  </si>
  <si>
    <t>Энергети-
ческая ценность, ккал</t>
  </si>
  <si>
    <t>Углеводы,
 г</t>
  </si>
  <si>
    <t>Жиры, 
г</t>
  </si>
  <si>
    <t>Белки, 
г</t>
  </si>
  <si>
    <t>Вес блюда,
г</t>
  </si>
  <si>
    <t>Белки,
г</t>
  </si>
  <si>
    <r>
      <rPr>
        <b/>
        <rFont val="Times New Roman"/>
        <sz val="10"/>
        <family val="1"/>
        <charset val="204"/>
      </rPr>
      <t>ТК№</t>
    </r>
  </si>
  <si>
    <r>
      <rPr>
        <b/>
        <rFont val="Times New Roman"/>
        <sz val="10"/>
        <family val="1"/>
        <charset val="204"/>
      </rPr>
      <t>1</t>
    </r>
  </si>
  <si>
    <r>
      <rPr>
        <b/>
        <rFont val="Times New Roman"/>
        <sz val="10"/>
        <family val="1"/>
        <charset val="204"/>
      </rPr>
      <t>2012</t>
    </r>
  </si>
  <si>
    <r>
      <rPr>
        <b/>
        <rFont val="Times New Roman"/>
        <sz val="10"/>
        <family val="1"/>
        <charset val="204"/>
      </rPr>
      <t>2008</t>
    </r>
  </si>
  <si>
    <r>
      <rPr>
        <b/>
        <rFont val="Times New Roman"/>
        <sz val="10"/>
        <family val="1"/>
        <charset val="204"/>
      </rPr>
      <t>ТК№ 059</t>
    </r>
  </si>
  <si>
    <r>
      <rPr>
        <b/>
        <rFont val="Times New Roman"/>
        <sz val="10"/>
        <family val="1"/>
        <charset val="204"/>
      </rPr>
      <t>Год издания</t>
    </r>
  </si>
  <si>
    <r>
      <rPr>
        <b/>
        <rFont val="Times New Roman"/>
        <sz val="10"/>
        <family val="1"/>
        <charset val="204"/>
      </rPr>
      <t>57</t>
    </r>
  </si>
  <si>
    <r>
      <rPr>
        <b/>
        <rFont val="Times New Roman"/>
        <sz val="10"/>
        <family val="1"/>
        <charset val="204"/>
      </rPr>
      <t>2</t>
    </r>
  </si>
  <si>
    <r>
      <rPr>
        <b/>
        <rFont val="Times New Roman"/>
        <sz val="10"/>
        <family val="1"/>
        <charset val="204"/>
      </rPr>
      <t>ТК № 073</t>
    </r>
  </si>
  <si>
    <r>
      <rPr>
        <b/>
        <rFont val="Times New Roman"/>
        <sz val="10"/>
        <family val="1"/>
        <charset val="204"/>
      </rPr>
      <t>86</t>
    </r>
  </si>
  <si>
    <r>
      <rPr>
        <b/>
        <rFont val="Times New Roman"/>
        <sz val="10"/>
        <family val="1"/>
        <charset val="204"/>
      </rPr>
      <t>281</t>
    </r>
  </si>
  <si>
    <r>
      <rPr>
        <b/>
        <rFont val="Times New Roman"/>
        <sz val="10"/>
        <family val="1"/>
        <charset val="204"/>
      </rPr>
      <t>76</t>
    </r>
  </si>
  <si>
    <r>
      <rPr>
        <b/>
        <rFont val="Times New Roman"/>
        <sz val="10"/>
        <family val="1"/>
        <charset val="204"/>
      </rPr>
      <t>265</t>
    </r>
  </si>
  <si>
    <r>
      <rPr>
        <b/>
        <rFont val="Times New Roman"/>
        <sz val="10"/>
        <family val="1"/>
        <charset val="204"/>
      </rPr>
      <t>453</t>
    </r>
  </si>
  <si>
    <r>
      <rPr>
        <b/>
        <rFont val="Times New Roman"/>
        <sz val="10"/>
        <family val="1"/>
        <charset val="204"/>
      </rPr>
      <t>187</t>
    </r>
  </si>
  <si>
    <r>
      <rPr>
        <b/>
        <rFont val="Times New Roman"/>
        <sz val="10"/>
        <family val="1"/>
        <charset val="204"/>
      </rPr>
      <t>45</t>
    </r>
  </si>
  <si>
    <r>
      <rPr>
        <b/>
        <rFont val="Times New Roman"/>
        <sz val="10"/>
        <family val="1"/>
        <charset val="204"/>
      </rPr>
      <t>81</t>
    </r>
  </si>
  <si>
    <r>
      <rPr>
        <b/>
        <rFont val="Times New Roman"/>
        <sz val="10"/>
        <family val="1"/>
        <charset val="204"/>
      </rPr>
      <t>302</t>
    </r>
  </si>
  <si>
    <r>
      <rPr>
        <b/>
        <rFont val="Times New Roman"/>
        <sz val="10"/>
        <family val="1"/>
        <charset val="204"/>
      </rPr>
      <t>477</t>
    </r>
  </si>
  <si>
    <t>ТК№</t>
  </si>
  <si>
    <r>
      <rPr>
        <b/>
        <rFont val="Times New Roman"/>
        <sz val="10"/>
        <family val="1"/>
        <charset val="204"/>
      </rPr>
      <t>189</t>
    </r>
  </si>
  <si>
    <r>
      <rPr>
        <b/>
        <rFont val="Times New Roman"/>
        <sz val="10"/>
        <family val="1"/>
        <charset val="204"/>
      </rPr>
      <t>83</t>
    </r>
  </si>
  <si>
    <r>
      <rPr>
        <b/>
        <rFont val="Times New Roman"/>
        <sz val="10"/>
        <family val="1"/>
        <charset val="204"/>
      </rPr>
      <t>217</t>
    </r>
  </si>
  <si>
    <r>
      <rPr>
        <b/>
        <rFont val="Times New Roman"/>
        <sz val="10"/>
        <family val="1"/>
        <charset val="204"/>
      </rPr>
      <t>31</t>
    </r>
  </si>
  <si>
    <r>
      <rPr>
        <b/>
        <rFont val="Times New Roman"/>
        <sz val="10"/>
        <family val="1"/>
        <charset val="204"/>
      </rPr>
      <t>67</t>
    </r>
  </si>
  <si>
    <r>
      <rPr>
        <b/>
        <rFont val="Times New Roman"/>
        <sz val="10"/>
        <family val="1"/>
        <charset val="204"/>
      </rPr>
      <t>304</t>
    </r>
  </si>
  <si>
    <r>
      <rPr>
        <b/>
        <rFont val="Times New Roman"/>
        <sz val="10"/>
        <family val="1"/>
        <charset val="204"/>
      </rPr>
      <t>278</t>
    </r>
  </si>
  <si>
    <r>
      <rPr>
        <b/>
        <rFont val="Times New Roman"/>
        <sz val="10"/>
        <family val="1"/>
        <charset val="204"/>
      </rPr>
      <t>165</t>
    </r>
  </si>
  <si>
    <r>
      <rPr>
        <b/>
        <rFont val="Times New Roman"/>
        <sz val="10"/>
        <family val="1"/>
        <charset val="204"/>
      </rPr>
      <t>208</t>
    </r>
  </si>
  <si>
    <r>
      <rPr>
        <b/>
        <rFont val="Times New Roman"/>
        <sz val="10"/>
        <family val="1"/>
        <charset val="204"/>
      </rPr>
      <t>73</t>
    </r>
  </si>
  <si>
    <r>
      <rPr>
        <b/>
        <rFont val="Times New Roman"/>
        <sz val="10"/>
        <family val="1"/>
        <charset val="204"/>
      </rPr>
      <t>190</t>
    </r>
  </si>
  <si>
    <r>
      <rPr>
        <b/>
        <rFont val="Times New Roman"/>
        <sz val="10"/>
        <family val="1"/>
        <charset val="204"/>
      </rPr>
      <t>84</t>
    </r>
  </si>
  <si>
    <t>Калорий-ность завтрака</t>
  </si>
  <si>
    <t>Калорий-ность обеда</t>
  </si>
  <si>
    <t>Калорий-ность полдника</t>
  </si>
  <si>
    <t>Общая калорий-ность</t>
  </si>
  <si>
    <t>к/к</t>
  </si>
  <si>
    <t>Итого за прием пищи:</t>
  </si>
  <si>
    <t>2008</t>
  </si>
  <si>
    <t>АПЕЛЬСИН СВЕЖИЙ</t>
  </si>
  <si>
    <t>65</t>
  </si>
  <si>
    <t>Всего за день:</t>
  </si>
  <si>
    <t>219</t>
  </si>
  <si>
    <t>432</t>
  </si>
  <si>
    <t>401</t>
  </si>
  <si>
    <t>0,1</t>
  </si>
  <si>
    <t>9</t>
  </si>
  <si>
    <t>44</t>
  </si>
  <si>
    <t>433</t>
  </si>
  <si>
    <t>2,5</t>
  </si>
  <si>
    <t>436</t>
  </si>
  <si>
    <t>ЯБЛОКО СВЕЖЕЕ</t>
  </si>
  <si>
    <t>453</t>
  </si>
  <si>
    <t>1,30</t>
  </si>
  <si>
    <t>ЗЕФИР</t>
  </si>
  <si>
    <t>2,50</t>
  </si>
  <si>
    <t>ИТОГО 1-я НЕДЕЛЯ</t>
  </si>
  <si>
    <t>В среднем за 1 день</t>
  </si>
  <si>
    <t>Итого за 1-ю неделю</t>
  </si>
  <si>
    <t>В среднем за 1-н день</t>
  </si>
  <si>
    <t>2011</t>
  </si>
  <si>
    <t>200/40</t>
  </si>
  <si>
    <t>83</t>
  </si>
  <si>
    <t>1,62</t>
  </si>
  <si>
    <t>3,06</t>
  </si>
  <si>
    <t>1,56</t>
  </si>
  <si>
    <t>40,2</t>
  </si>
  <si>
    <t>20</t>
  </si>
  <si>
    <t>САЛАТ ИЗ СОЛЕНЫХ ОГУРЦОВ С ЛУКОМ</t>
  </si>
  <si>
    <t>200/10/10</t>
  </si>
  <si>
    <t>БОРЩ С КАПУСТОЙ И КАРТОФЕЛЕМ, ПТИЦЕЙ И СМЕТАНОЙ</t>
  </si>
  <si>
    <t>ТЕФТЕЛИ МЯСНЫЕ (ГОВЯДИНА, КУРИЦА) С РИСОМ</t>
  </si>
  <si>
    <t>КАПУСТА ТУШЕННАЯ (СВЕЖАЯ)</t>
  </si>
  <si>
    <t>3,84</t>
  </si>
  <si>
    <t>6,24</t>
  </si>
  <si>
    <t>115,2</t>
  </si>
  <si>
    <t>108</t>
  </si>
  <si>
    <t>9,8</t>
  </si>
  <si>
    <t>8,4</t>
  </si>
  <si>
    <t>203,9</t>
  </si>
  <si>
    <t>150/5</t>
  </si>
  <si>
    <t>189</t>
  </si>
  <si>
    <t>1,2</t>
  </si>
  <si>
    <t>0,06</t>
  </si>
  <si>
    <t>1,02</t>
  </si>
  <si>
    <t>0,6</t>
  </si>
  <si>
    <t>0,5</t>
  </si>
  <si>
    <t>7,2</t>
  </si>
  <si>
    <t>СУП-ЛАПША ДОМАШНЯЯ С ПТИЦЕЙ</t>
  </si>
  <si>
    <t>МАКАРОННЫЕ ИЗДЕЛИЯ ОТВАРНЫЕ</t>
  </si>
  <si>
    <t>31,3</t>
  </si>
  <si>
    <t>331</t>
  </si>
  <si>
    <t>350</t>
  </si>
  <si>
    <t>РАССОЛЬНИК ЛЕНИНГРАДСКИЙ С ГОВЯДИНОЙ И СМЕТАНОЙ</t>
  </si>
  <si>
    <t>14,1</t>
  </si>
  <si>
    <t>75</t>
  </si>
  <si>
    <t>375</t>
  </si>
  <si>
    <t>200/10/20</t>
  </si>
  <si>
    <t>СУП КАРТОФЕЛЬНЫЙ С ГОРОХОМ, ПТИЦЕЙ И ГРЕНКАМИ</t>
  </si>
  <si>
    <t>26,4</t>
  </si>
  <si>
    <t>4,72</t>
  </si>
  <si>
    <t>6,1</t>
  </si>
  <si>
    <t>22</t>
  </si>
  <si>
    <t>КАША ГЕРКУЛЕСОВАЯ МОЛОЧНАЯ С МАСЛОМ СЛИВОЧНЫМ</t>
  </si>
  <si>
    <t>7,5</t>
  </si>
  <si>
    <t xml:space="preserve">САЛАТ ИЗ СВЕЖИХ ПОМИДОРОВ </t>
  </si>
  <si>
    <t>РАССОЛЬНИК С ГОВЯДИНОЙ И СМЕТАНОЙ</t>
  </si>
  <si>
    <t>ТЕФТЕЛИ РЫБНЫЕ</t>
  </si>
  <si>
    <t>14,09</t>
  </si>
  <si>
    <t>2,95</t>
  </si>
  <si>
    <t>17,16</t>
  </si>
  <si>
    <t>151,51</t>
  </si>
  <si>
    <t>257</t>
  </si>
  <si>
    <t>2016</t>
  </si>
  <si>
    <t>КАРТОФЕЛЬ ЗАПЕЧЕННЫЙ</t>
  </si>
  <si>
    <t>351</t>
  </si>
  <si>
    <t>СУП КАРТОФЕЛЬНЫЙ С РЫБНЫМИ ФРИКАДЕЛЬКАМИ</t>
  </si>
  <si>
    <t>200/35</t>
  </si>
  <si>
    <t>3,5</t>
  </si>
  <si>
    <t>6,7</t>
  </si>
  <si>
    <t>11,5</t>
  </si>
  <si>
    <t>119</t>
  </si>
  <si>
    <t>Под ред. В. Р. Кучмы, Москва, 2016</t>
  </si>
  <si>
    <t xml:space="preserve">3. Сборник рецептур блюд и кулинарных изделий для обучающихся образовательных организаций / </t>
  </si>
  <si>
    <t>4.Сборник рецептур на продукцию для обучающихся во всех образовательных учреждениях, Москва Дели принт, 2011 г</t>
  </si>
  <si>
    <t>5. Реестр технологических карт Управления социального питания.</t>
  </si>
  <si>
    <t>6,5</t>
  </si>
  <si>
    <t>В среднем за 10 дней</t>
  </si>
  <si>
    <t>13,9</t>
  </si>
  <si>
    <t>10,8</t>
  </si>
  <si>
    <t>20,05</t>
  </si>
  <si>
    <t>26,7</t>
  </si>
  <si>
    <t>16,6</t>
  </si>
  <si>
    <t>342</t>
  </si>
  <si>
    <t>184</t>
  </si>
  <si>
    <t>5,73</t>
  </si>
  <si>
    <t>13,04</t>
  </si>
  <si>
    <t>232,0</t>
  </si>
  <si>
    <t>2,88</t>
  </si>
  <si>
    <t>19,6</t>
  </si>
  <si>
    <t>124</t>
  </si>
  <si>
    <t>3,2</t>
  </si>
  <si>
    <t>1,7</t>
  </si>
  <si>
    <t>20,4</t>
  </si>
  <si>
    <t>92</t>
  </si>
  <si>
    <t>25,98</t>
  </si>
  <si>
    <t>136</t>
  </si>
  <si>
    <t>3,6</t>
  </si>
  <si>
    <t>1,8</t>
  </si>
  <si>
    <t>46,8</t>
  </si>
  <si>
    <t>201,6</t>
  </si>
  <si>
    <t>23,4</t>
  </si>
  <si>
    <t>100,8</t>
  </si>
  <si>
    <t>АКП</t>
  </si>
  <si>
    <t xml:space="preserve">БУТЕРБРОД С МАСЛОМ     </t>
  </si>
  <si>
    <t>5,7</t>
  </si>
  <si>
    <t>150/10</t>
  </si>
  <si>
    <t>ПУДИНГ ИЗ ТВОРОГА С МОЛОКОМ СГУЩЕННЫМ</t>
  </si>
  <si>
    <t>225</t>
  </si>
  <si>
    <t>4,3</t>
  </si>
  <si>
    <t>132</t>
  </si>
  <si>
    <t>1,44</t>
  </si>
  <si>
    <t>1,92</t>
  </si>
  <si>
    <t>62</t>
  </si>
  <si>
    <t>820</t>
  </si>
  <si>
    <t>25</t>
  </si>
  <si>
    <t>69</t>
  </si>
  <si>
    <t>860</t>
  </si>
  <si>
    <t>БУЛОЧКА "ДОМАШНЯЯ"</t>
  </si>
  <si>
    <t>467</t>
  </si>
  <si>
    <t>11,3</t>
  </si>
  <si>
    <t>КАША МАННАЯ МОЛОЧНАЯ С МАСЛОМ СЛИВОЧНЫМ</t>
  </si>
  <si>
    <t>ПЛЮШКА "МОСКОВСКАЯ"</t>
  </si>
  <si>
    <t>МОЛОКО В ИНД.УПАК.</t>
  </si>
  <si>
    <t>КОМПОТ ИЗ СУХОФРУКТОВ</t>
  </si>
  <si>
    <t>451/462</t>
  </si>
  <si>
    <t>КАРТОФЕЛЬ ОТВАРНОЙ</t>
  </si>
  <si>
    <t>123</t>
  </si>
  <si>
    <t>5,3</t>
  </si>
  <si>
    <t>22,8</t>
  </si>
  <si>
    <t>151,9</t>
  </si>
  <si>
    <t>22,5</t>
  </si>
  <si>
    <t>СОК ФРУКТОВЫЙ В АССОРТИМЕНТЕ В ИНД. УПАК.</t>
  </si>
  <si>
    <t>ПЕЧЕНЬ ПО-СТРОГАНОВСКИ</t>
  </si>
  <si>
    <t>256</t>
  </si>
  <si>
    <t>12,5</t>
  </si>
  <si>
    <t>242</t>
  </si>
  <si>
    <t>ЖАРКОЕ ПО-ДОМАШНЕМУ</t>
  </si>
  <si>
    <t>259</t>
  </si>
  <si>
    <t>САЛАТ ИЗ СВЕКЛЫ ОТВАРНОЙ С МАСЛОМ РАСТИТЕЛЬНЫМ</t>
  </si>
  <si>
    <t>52</t>
  </si>
  <si>
    <t>2,7</t>
  </si>
  <si>
    <t>6,53</t>
  </si>
  <si>
    <t>54</t>
  </si>
  <si>
    <t>402</t>
  </si>
  <si>
    <t>2,0</t>
  </si>
  <si>
    <t>65,0</t>
  </si>
  <si>
    <t>ОГУРЕЦ СВЕЖИЙ ПОРЦИОННО</t>
  </si>
  <si>
    <t>71</t>
  </si>
  <si>
    <t>САЛАТ ИЗ СВЕЖЕЙ КАПУСТЫ С ОГУРЦОМ</t>
  </si>
  <si>
    <t>0,78</t>
  </si>
  <si>
    <t>53</t>
  </si>
  <si>
    <t>КОТЛЕТЫ РУБЛЕННЫЕ ИЗ ГОВЯДИНЫ, ЗАПЕЧЕННЫЕ С МОЛОЧНЫМ СОУСОМ</t>
  </si>
  <si>
    <t>12,9</t>
  </si>
  <si>
    <t>БУЛОЧКА ТВОРОЖНАЯ</t>
  </si>
  <si>
    <t>479</t>
  </si>
  <si>
    <t>СУП КАРТОФЕЛЬНЫЙ С ФРИКАДЕЛЬКАМИ ИЗ КУРИЦЫ</t>
  </si>
  <si>
    <t>810</t>
  </si>
  <si>
    <t>575</t>
  </si>
  <si>
    <t>РАГУ ОВОЩНОЕ (С КАБАЧКАМИ)</t>
  </si>
  <si>
    <t>Цикличное десятидневное сбалансированное меню рационов горячего питания (завтрак, обед, полдник) для обеспечения детей и подростков (7-11 лет) в детском оздоровительном лагере с дневным пребыванием</t>
  </si>
  <si>
    <t>НАПИТОК ИЗ ПРОТЁРТОЙ КЛЮКВЫ</t>
  </si>
  <si>
    <t>0</t>
  </si>
  <si>
    <t>26,8</t>
  </si>
  <si>
    <t>КОМПОТ ИЗ СВЕЖИХ ЯБЛОК</t>
  </si>
  <si>
    <t>АКП 12</t>
  </si>
  <si>
    <t>АКП 25</t>
  </si>
  <si>
    <t>КОМПОТ ИЗ АПЕЛЬСИНОВ</t>
  </si>
  <si>
    <t>АКП 9</t>
  </si>
  <si>
    <t>САЛАТ ИЗ СВЕЖИХ ОГУРЦОВ</t>
  </si>
  <si>
    <t>229/378</t>
  </si>
  <si>
    <t>180/15</t>
  </si>
  <si>
    <t>100/20</t>
  </si>
  <si>
    <t>855</t>
  </si>
  <si>
    <t>ФИЛЕ РЫБЫ ПРИПУЩЕННОЕ, СОУС ПОЛЬСКИЙ</t>
  </si>
  <si>
    <t>830</t>
  </si>
  <si>
    <t>БАТОН НАРЕЗНОЙ ОБОГАЩЕННЫЙ МИКРОНУТРИЕНТАМИ</t>
  </si>
  <si>
    <t>ХЛЕБ РЖАНО-ПШЕНИЧНЫЙ ОБОГАЩЕННЫЙ МИКРОНУТРИЕНТАМИ</t>
  </si>
  <si>
    <t>120</t>
  </si>
  <si>
    <t>ПИРОЖОК С ЯБЛОКОМ</t>
  </si>
  <si>
    <t>МАКАРОННЫЕ ИЗДЕЛИЯ ОТВАРНЫЕ С СЫРОМ</t>
  </si>
  <si>
    <t>24,1</t>
  </si>
  <si>
    <t>95,2</t>
  </si>
  <si>
    <t>ЩИ ИЗ СВЕЖЕЙ КАПУСТЫ С КАРТОФЕЛЕМ, ГОВЯДИНОЙ И СМЕТАНОЙ</t>
  </si>
  <si>
    <t>БЕФСТРОГАНОВ ИЗ ОТВАРНОЙ ГОВЯДИНЫ В СМЕТАННОМ СОУСЕ</t>
  </si>
  <si>
    <t>КАША ИЗ ПШЕНА И РИСА МОЛОЧНАЯ ЖИДКАЯ "ДРУЖБА"</t>
  </si>
  <si>
    <t xml:space="preserve">СУП КАРТОФЕЛЬНЫЙ С МЯСНЫМИ ФРИКАДЕЛЬКАМИ </t>
  </si>
  <si>
    <t>545</t>
  </si>
  <si>
    <t>15/5/25</t>
  </si>
  <si>
    <t>12,23</t>
  </si>
  <si>
    <t>250</t>
  </si>
  <si>
    <t>0,93</t>
  </si>
  <si>
    <t>0,2</t>
  </si>
  <si>
    <t>8,13</t>
  </si>
  <si>
    <t>43,33</t>
  </si>
  <si>
    <t>0,31</t>
  </si>
  <si>
    <t>0,23</t>
  </si>
  <si>
    <t>7,93</t>
  </si>
  <si>
    <t>8,99</t>
  </si>
  <si>
    <t>10,59</t>
  </si>
  <si>
    <t>0,8</t>
  </si>
  <si>
    <t>0,24</t>
  </si>
  <si>
    <t>28,46</t>
  </si>
  <si>
    <t>535</t>
  </si>
  <si>
    <t>15,1</t>
  </si>
  <si>
    <t>1,9</t>
  </si>
  <si>
    <t>11,70</t>
  </si>
  <si>
    <t>44,4</t>
  </si>
  <si>
    <t>185</t>
  </si>
  <si>
    <t>570</t>
  </si>
  <si>
    <t>85</t>
  </si>
  <si>
    <t>11,6</t>
  </si>
  <si>
    <t>4,55</t>
  </si>
  <si>
    <t>520</t>
  </si>
  <si>
    <t>100 (50/50)</t>
  </si>
  <si>
    <t>АКП 17</t>
  </si>
  <si>
    <t>1,22</t>
  </si>
  <si>
    <t>21,98</t>
  </si>
  <si>
    <t>115</t>
  </si>
  <si>
    <t>8,35</t>
  </si>
  <si>
    <t>1,69</t>
  </si>
  <si>
    <t>27,46</t>
  </si>
  <si>
    <t>19,88</t>
  </si>
  <si>
    <t>21,5</t>
  </si>
  <si>
    <t>28,79</t>
  </si>
  <si>
    <t>400,2</t>
  </si>
  <si>
    <t>106,6</t>
  </si>
  <si>
    <t>10,78</t>
  </si>
  <si>
    <t>12,84</t>
  </si>
  <si>
    <t>21,75</t>
  </si>
  <si>
    <t>224,42</t>
  </si>
  <si>
    <t>7,54</t>
  </si>
  <si>
    <t>4,18</t>
  </si>
  <si>
    <t>26,74</t>
  </si>
  <si>
    <t>5,47</t>
  </si>
  <si>
    <t>29,68</t>
  </si>
  <si>
    <t>204,83</t>
  </si>
  <si>
    <t>6,19</t>
  </si>
  <si>
    <t>7,95</t>
  </si>
  <si>
    <t>36,88</t>
  </si>
  <si>
    <t>237,73</t>
  </si>
  <si>
    <t>13,6</t>
  </si>
  <si>
    <t>9,3</t>
  </si>
  <si>
    <t>250,1</t>
  </si>
  <si>
    <t>2,3</t>
  </si>
  <si>
    <t>5,65</t>
  </si>
  <si>
    <t>4,6</t>
  </si>
  <si>
    <t>127,5</t>
  </si>
  <si>
    <t>131,3</t>
  </si>
  <si>
    <t>12,73</t>
  </si>
  <si>
    <t>20,97</t>
  </si>
  <si>
    <t>223,73</t>
  </si>
  <si>
    <t>10,08</t>
  </si>
  <si>
    <t>6,09</t>
  </si>
  <si>
    <t>167,64</t>
  </si>
  <si>
    <t>4,8</t>
  </si>
  <si>
    <t>15,25</t>
  </si>
  <si>
    <t>37,35</t>
  </si>
  <si>
    <t>193,65</t>
  </si>
  <si>
    <t>6,2</t>
  </si>
  <si>
    <t>7,92</t>
  </si>
  <si>
    <t>36,84</t>
  </si>
  <si>
    <t>237,71</t>
  </si>
  <si>
    <t>7,26</t>
  </si>
  <si>
    <t>39,53</t>
  </si>
  <si>
    <t>175,54</t>
  </si>
  <si>
    <t>27,5</t>
  </si>
  <si>
    <t>27,38</t>
  </si>
  <si>
    <t>163,56</t>
  </si>
  <si>
    <t>10,6</t>
  </si>
  <si>
    <t>20,96</t>
  </si>
  <si>
    <t>10,42</t>
  </si>
  <si>
    <t>8,63</t>
  </si>
  <si>
    <t>141,95</t>
  </si>
  <si>
    <t>1,1</t>
  </si>
  <si>
    <t>175,53</t>
  </si>
  <si>
    <t>4,15</t>
  </si>
  <si>
    <t>23,2</t>
  </si>
  <si>
    <t>112,66</t>
  </si>
  <si>
    <t>850</t>
  </si>
  <si>
    <t>17,35</t>
  </si>
  <si>
    <t>290,77</t>
  </si>
  <si>
    <t>12,72</t>
  </si>
  <si>
    <t>20,95</t>
  </si>
  <si>
    <t>223,74</t>
  </si>
  <si>
    <t>13,19</t>
  </si>
  <si>
    <t>9,7</t>
  </si>
  <si>
    <t>15,49</t>
  </si>
  <si>
    <t>219,07</t>
  </si>
  <si>
    <t>10,63</t>
  </si>
  <si>
    <t>18,48</t>
  </si>
  <si>
    <t>137,46</t>
  </si>
  <si>
    <t>36,9</t>
  </si>
  <si>
    <t>237,76</t>
  </si>
  <si>
    <t>9,72</t>
  </si>
  <si>
    <t>7,11</t>
  </si>
  <si>
    <t>6,45</t>
  </si>
  <si>
    <t>128,83</t>
  </si>
  <si>
    <t>4,07</t>
  </si>
  <si>
    <t>10,66</t>
  </si>
  <si>
    <t>45,56</t>
  </si>
  <si>
    <t>273,26</t>
  </si>
  <si>
    <t>6,8</t>
  </si>
  <si>
    <t>37,95</t>
  </si>
  <si>
    <t>239,40</t>
  </si>
  <si>
    <t>8,26</t>
  </si>
  <si>
    <t>3,02</t>
  </si>
  <si>
    <t>35,73</t>
  </si>
  <si>
    <t>175,06</t>
  </si>
  <si>
    <t>3,86</t>
  </si>
  <si>
    <t>3,75</t>
  </si>
  <si>
    <t>11,36</t>
  </si>
  <si>
    <t>98,87</t>
  </si>
  <si>
    <t>21,94</t>
  </si>
  <si>
    <t>120,06</t>
  </si>
  <si>
    <t>МАРМЕЛАД</t>
  </si>
  <si>
    <t>5,96</t>
  </si>
  <si>
    <t>7,34</t>
  </si>
  <si>
    <t>17,15</t>
  </si>
  <si>
    <t>199,86</t>
  </si>
  <si>
    <t>ЗРАЗЫ РЫБНЫЕ С ЯЙЦОМ/ ТЕФТЕЛИ РЫБНЫЕ В КИСЛО-СЛАДКОМ СОУСЕ</t>
  </si>
  <si>
    <t>ЗРАЗЫ РЫБНЫЕ С ЯЙЦОМ/    ТЕФТЕЛИ РЫБНЫЕ В КИСЛО-СЛАДКОМ СОУСЕ</t>
  </si>
  <si>
    <t>КАРТОФЕЛЬ ОТВАРНОЙ/  ПЮРЕ КАРТОФЕЛЬНОЕ</t>
  </si>
  <si>
    <t xml:space="preserve">КАРТОФЕЛЬ ОТВАРНОЙ/ РИС С ОВОЩАМИ </t>
  </si>
  <si>
    <t>КАРТОФЕЛЬ ОТВАРНОЙ/ РИС С ОВОЩАМИ</t>
  </si>
  <si>
    <t>КАРТОФЕЛЬ ОТВАРНОЙ/ РИС С ОВОЩАМИ (РИЗОТТО)</t>
  </si>
  <si>
    <t>Я</t>
  </si>
  <si>
    <t xml:space="preserve"/>
  </si>
  <si>
    <t>=F246+F247+F248+F249+F250+#ССЫЛКА!+F251</t>
  </si>
  <si>
    <t>=E246+E247+E248+E249+E250+#ССЫЛКА!+E251</t>
  </si>
  <si>
    <t>=D246+D247+D248+D249+D250+#ССЫЛКА!+D251</t>
  </si>
  <si>
    <t>=C246+C247+C248+C249+C250+#ССЫЛКА!+C251</t>
  </si>
  <si>
    <t>840</t>
  </si>
  <si>
    <t>СУП-ЛАПША ДОМАШНЯЯ С ПТИЦЕЙ/ СУП КАРТОФЕЛЬНЫЙ С ВЕРМИШЕЛЬЮ И КУРИЦЕЙ</t>
  </si>
  <si>
    <t>ТЕФТЕЛИ РЫБНЫЕ/ КОТЛЕТА РЫБНАЯ "ЛЮБИТЕЛЬСКАЯ"</t>
  </si>
  <si>
    <t>СУП-ЛАПША ДОМАШНЯЯ С ПТИЦЕЙ/ БУЛЬОН КУРИНЫЙ С ЯЙЦОМ</t>
  </si>
  <si>
    <t>200/20</t>
  </si>
  <si>
    <t>САЛАТ ИЗ СВЕКЛЫ ОТВАРНОЙ С МАСЛОМ ПОДСОЛНЕЧНЫМ</t>
  </si>
  <si>
    <t>БУЛЬОН КУРИНЫЙ С ЯЙЦОМ</t>
  </si>
  <si>
    <t>ПЮРЕ КАРТОФЕЛЬНОЕ</t>
  </si>
  <si>
    <t>РИС С ОВОЩАМИ (РИЗОТТО)</t>
  </si>
  <si>
    <t>СУП КАРТОФЕЛЬНЫЙ С ВЕРМИШЕЛЬЮ И КУРИЦЕЙ</t>
  </si>
  <si>
    <t>ТТК</t>
  </si>
  <si>
    <t>2.25</t>
  </si>
  <si>
    <t>3,45</t>
  </si>
  <si>
    <t>2,9</t>
  </si>
  <si>
    <t>7,3</t>
  </si>
  <si>
    <t>6,3</t>
  </si>
  <si>
    <t>109,2</t>
  </si>
  <si>
    <t>335</t>
  </si>
  <si>
    <t>4.2</t>
  </si>
  <si>
    <t>Суп с макаронными изделиями, картофелем и курой отварной</t>
  </si>
  <si>
    <t>СУП С ВЕРМИШЕЛЬЮ, КАРТОФЕЛЕМ И КУРИЦЕЙ ОТВАРНОЙ</t>
  </si>
  <si>
    <t>82</t>
  </si>
  <si>
    <t>540</t>
  </si>
  <si>
    <r>
      <rPr>
        <b/>
        <i val="false"/>
        <strike val="false"/>
        <u val="none"/>
        <rFont val="Times New Roman"/>
        <sz val="11"/>
        <color rgb="FF000000"/>
        <vertAlign val="baseline"/>
      </rPr>
      <t xml:space="preserve">Цикличное десятидневное сбалансированное меню рационов горячего питания (завтрак, обед, полдник) для обеспечения детей и подростков (7-11 лет) в детском оздоровительном лагере с дневным пребыванием в </t>
    </r>
    <r>
      <rPr>
        <b/>
        <i/>
        <strike val="false"/>
        <u val="none"/>
        <rFont val="Times New Roman"/>
        <sz val="11"/>
        <color rgb="FF000000"/>
        <vertAlign val="baseline"/>
      </rPr>
      <t>летний период.</t>
    </r>
  </si>
  <si>
    <t>14.1</t>
  </si>
  <si>
    <t xml:space="preserve">1. Сборник рецептур блюд и кулинарных изделий </t>
  </si>
  <si>
    <t xml:space="preserve">5.Реестр технико-технологических карт </t>
  </si>
  <si>
    <t>5.АКП - акт контрольной проработки</t>
  </si>
  <si>
    <t xml:space="preserve">6.Реестр технико-технологических карт </t>
  </si>
  <si>
    <t>6,75</t>
  </si>
  <si>
    <t>8,31</t>
  </si>
  <si>
    <t>19,43</t>
  </si>
  <si>
    <t>=#ССЫЛКА!+F150+F149+F148</t>
  </si>
  <si>
    <t>=#ССЫЛКА!+E150+E149+E148</t>
  </si>
  <si>
    <t>=#ССЫЛКА!+D150+D149+D148</t>
  </si>
  <si>
    <t>=C148+C149+C150+#ССЫЛКА!</t>
  </si>
  <si>
    <t>=B148+B149+B150+#ССЫЛКА!</t>
  </si>
  <si>
    <t>БУЛЬОН КУРИНЫЙ С ВЕРМИШЕЛЬЮ И ЯЙЦОМ</t>
  </si>
  <si>
    <t>РИЗОТТО (РИС С ОВОЩАМИ)</t>
  </si>
  <si>
    <t>НАПИТОК ИЗ ПЛОДОВ ШИПОВНИКА</t>
  </si>
  <si>
    <t>11,85</t>
  </si>
  <si>
    <t>104,8</t>
  </si>
  <si>
    <t>АКП 27</t>
  </si>
  <si>
    <t>18,65</t>
  </si>
  <si>
    <t>110,6</t>
  </si>
  <si>
    <t>27</t>
  </si>
  <si>
    <t>БУЛЬОН КУРИНЫЙ С РИСОМ И ЯЙЦОМ</t>
  </si>
  <si>
    <t>2.27</t>
  </si>
  <si>
    <t>515</t>
  </si>
  <si>
    <t>555</t>
  </si>
  <si>
    <t>26,90</t>
  </si>
  <si>
    <t>103,2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</si>
</sst>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General"/>
    <numFmt numFmtId="165" formatCode="0.0"/>
  </numFmts>
  <fonts count="46">
    <font>
      <sz val="10"/>
      <name val="Arial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Arial1"/>
      <charset val="204"/>
    </font>
    <font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color rgb="FF000000"/>
      <charset val="204"/>
      <family val="1"/>
    </font>
    <font>
      <b/>
      <sz val="11"/>
      <name val="Times New Roman"/>
      <color rgb="FF000000"/>
      <charset val="204"/>
      <family val="1"/>
    </font>
    <font>
      <b/>
      <sz val="11"/>
      <name val="Times New Roman"/>
      <color rgb="FF000000"/>
      <charset val="204"/>
      <family val="1"/>
    </font>
    <font>
      <sz val="11"/>
      <name val="Times New Roman"/>
      <color rgb="FF000000"/>
      <charset val="204"/>
      <family val="1"/>
    </font>
    <font>
      <b/>
      <sz val="10"/>
      <name val="Times New Roman"/>
      <color rgb="FF000000"/>
      <charset val="204"/>
      <family val="1"/>
    </font>
    <font>
      <sz val="11"/>
      <name val="Times New Roman"/>
      <color rgb="FF000000"/>
      <charset val="204"/>
      <family val="1"/>
    </font>
    <font>
      <sz val="12"/>
      <name val="Times New Roman"/>
      <color rgb="FF000000"/>
      <charset val="204"/>
      <family val="1"/>
    </font>
    <font>
      <sz val="11"/>
      <name val="Times New Roman"/>
      <color rgb="FFFF0000"/>
      <charset val="204"/>
      <family val="1"/>
    </font>
    <font>
      <b/>
      <sz val="11"/>
      <name val="Times New Roman"/>
      <color rgb="FF000000"/>
      <charset val="204"/>
      <family val="1"/>
    </font>
    <font>
      <b/>
      <sz val="11"/>
      <name val="Times New Roman"/>
      <color rgb="FF000000"/>
    </font>
    <font>
      <b/>
      <i/>
      <sz val="11"/>
      <name val="Times New Roman"/>
      <color rgb="FF000000"/>
    </font>
    <font>
      <sz val="11"/>
      <name val="Times New Roman"/>
      <color rgb="FF000000"/>
      <charset val="204"/>
      <family val="1"/>
    </font>
    <font>
      <b/>
      <sz val="11"/>
      <name val="Times New Roman"/>
      <color rgb="FF000000"/>
    </font>
    <font>
      <b/>
      <i/>
      <sz val="11"/>
      <name val="Times New Roman"/>
      <color rgb="FF000000"/>
    </font>
    <font>
      <sz val="11"/>
      <name val="Times New Roman"/>
      <color rgb="FF000000"/>
      <charset val="204"/>
      <family val="1"/>
    </font>
    <font>
      <b/>
      <sz val="11"/>
      <name val="Times New Roman"/>
      <color rgb="FF000000"/>
    </font>
    <font>
      <b/>
      <i/>
      <sz val="11"/>
      <name val="Times New Roman"/>
      <color rgb="FF000000"/>
    </font>
    <font>
      <b/>
      <sz val="11"/>
      <name val="Times New Roman"/>
      <color rgb="FF000000"/>
    </font>
    <font>
      <b/>
      <i/>
      <sz val="11"/>
      <name val="Times New Roman"/>
      <color rgb="FF000000"/>
    </font>
    <font>
      <sz val="11"/>
      <name val="Times New Roman"/>
      <color rgb="FF000000"/>
      <charset val="204"/>
      <family val="1"/>
    </font>
    <font>
      <b/>
      <sz val="11"/>
      <name val="Times New Roman"/>
      <color rgb="FF000000"/>
    </font>
    <font>
      <b/>
      <i/>
      <sz val="11"/>
      <name val="Times New Roman"/>
      <color rgb="FF000000"/>
    </font>
    <font>
      <b/>
      <sz val="11"/>
      <name val="Times New Roman"/>
      <color rgb="FF000000"/>
    </font>
    <font>
      <b/>
      <i/>
      <sz val="11"/>
      <name val="Times New Roman"/>
      <color rgb="FF000000"/>
    </font>
    <font>
      <b/>
      <sz val="11"/>
      <name val="Times New Roman"/>
      <color rgb="FF000000"/>
    </font>
    <font>
      <b/>
      <i/>
      <sz val="11"/>
      <name val="Times New Roman"/>
      <color rgb="FF000000"/>
    </font>
    <font>
      <b/>
      <sz val="10"/>
      <name val="Times New Roman"/>
      <color rgb="FF000000"/>
      <charset val="204"/>
      <family val="1"/>
    </font>
    <font>
      <b/>
      <sz val="11"/>
      <name val="Times New Roman"/>
      <color rgb="FF000000"/>
      <charset val="204"/>
      <family val="1"/>
    </font>
    <font>
      <b/>
      <sz val="11"/>
      <name val="Times New Roman"/>
      <color rgb="FF000000"/>
    </font>
    <font>
      <b/>
      <i/>
      <sz val="11"/>
      <name val="Times New Roman"/>
      <color rgb="FF000000"/>
    </font>
    <font>
      <b/>
      <sz val="11"/>
      <name val="Times New Roman"/>
      <color rgb="FF000000"/>
    </font>
    <font>
      <b/>
      <i/>
      <sz val="11"/>
      <name val="Times New Roman"/>
      <color rgb="FF000000"/>
    </font>
    <font>
      <sz val="11"/>
      <name val="Times New Roman"/>
      <color rgb="FF000000"/>
      <charset val="204"/>
      <family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rgb="FF00B0F0"/>
      </patternFill>
    </fill>
    <fill>
      <patternFill patternType="solid">
        <fgColor rgb="FFFFC000"/>
      </patternFill>
    </fill>
    <fill>
      <patternFill patternType="solid">
        <fgColor rgb="FFFF0000"/>
      </patternFill>
    </fill>
  </fills>
  <borders count="7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7" fillId="0" borderId="66" applyBorder="0" applyProtection="0"/>
  </cellStyleXfs>
  <cellXfs count="391">
    <xf numFmtId="0" fontId="0" fillId="0" borderId="0" xfId="0"/>
    <xf numFmtId="0" fontId="0" fillId="0" borderId="0" xfId="0" applyAlignment="1">
      <alignment vertical="center"/>
    </xf>
    <xf numFmtId="49" fontId="2" fillId="0" borderId="16" xfId="0" applyNumberFormat="1" applyFont="1" applyBorder="1" applyAlignment="1">
      <alignment horizontal="center" vertical="center"/>
    </xf>
    <xf numFmtId="49" fontId="2" fillId="0" borderId="0" xfId="0" applyNumberFormat="1" applyFont="1"/>
    <xf numFmtId="49" fontId="2" fillId="0" borderId="15" xfId="0" applyNumberFormat="1" applyFont="1" applyBorder="1" applyAlignment="1">
      <alignment horizontal="center" vertical="center"/>
    </xf>
    <xf numFmtId="49" fontId="2" fillId="0" borderId="17" xfId="0" applyNumberFormat="1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center"/>
    </xf>
    <xf numFmtId="49" fontId="2" fillId="0" borderId="22" xfId="0" applyNumberFormat="1" applyFont="1" applyBorder="1" applyAlignment="1">
      <alignment horizontal="center"/>
    </xf>
    <xf numFmtId="49" fontId="2" fillId="0" borderId="24" xfId="0" applyNumberFormat="1" applyFont="1" applyBorder="1" applyAlignment="1">
      <alignment horizontal="left" vertical="center"/>
    </xf>
    <xf numFmtId="49" fontId="2" fillId="0" borderId="20" xfId="0" applyNumberFormat="1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center" vertical="center"/>
    </xf>
    <xf numFmtId="49" fontId="2" fillId="0" borderId="27" xfId="0" applyNumberFormat="1" applyFont="1" applyBorder="1" applyAlignment="1">
      <alignment horizontal="center"/>
    </xf>
    <xf numFmtId="49" fontId="2" fillId="0" borderId="40" xfId="0" applyNumberFormat="1" applyFont="1" applyBorder="1" applyAlignment="1">
      <alignment horizontal="center" vertical="center"/>
    </xf>
    <xf numFmtId="49" fontId="2" fillId="0" borderId="25" xfId="0" applyNumberFormat="1" applyFont="1" applyBorder="1" applyAlignment="1">
      <alignment horizontal="center" vertical="center"/>
    </xf>
    <xf numFmtId="49" fontId="2" fillId="0" borderId="60" xfId="0" applyNumberFormat="1" applyFont="1" applyBorder="1" applyAlignment="1">
      <alignment horizontal="center"/>
    </xf>
    <xf numFmtId="49" fontId="2" fillId="0" borderId="66" xfId="0" applyNumberFormat="1" applyFont="1" applyBorder="1" applyAlignment="1">
      <alignment horizontal="center" vertical="top" wrapText="1"/>
    </xf>
    <xf numFmtId="49" fontId="2" fillId="0" borderId="66" xfId="0" applyNumberFormat="1" applyFont="1" applyBorder="1" applyAlignment="1">
      <alignment horizontal="justify"/>
    </xf>
    <xf numFmtId="49" fontId="2" fillId="0" borderId="50" xfId="0" applyNumberFormat="1" applyFont="1" applyBorder="1" applyAlignment="1">
      <alignment horizontal="left" vertical="top" wrapText="1"/>
    </xf>
    <xf numFmtId="49" fontId="1" fillId="0" borderId="10" xfId="0" applyNumberFormat="1" applyFont="1" applyBorder="1" applyAlignment="1">
      <alignment horizontal="center" vertical="top" wrapText="1"/>
    </xf>
    <xf numFmtId="49" fontId="1" fillId="0" borderId="9" xfId="0" applyNumberFormat="1" applyFont="1" applyBorder="1" applyAlignment="1">
      <alignment horizontal="left" vertical="top" wrapText="1" indent="1"/>
    </xf>
    <xf numFmtId="49" fontId="5" fillId="0" borderId="25" xfId="0" applyNumberFormat="1" applyFont="1" applyBorder="1" applyAlignment="1">
      <alignment horizontal="left" vertical="top"/>
    </xf>
    <xf numFmtId="49" fontId="5" fillId="0" borderId="25" xfId="0" applyNumberFormat="1" applyFont="1" applyBorder="1" applyAlignment="1">
      <alignment horizontal="center" vertical="center"/>
    </xf>
    <xf numFmtId="49" fontId="2" fillId="0" borderId="50" xfId="0" applyNumberFormat="1" applyFont="1" applyBorder="1" applyAlignment="1">
      <alignment horizontal="center" vertical="top" wrapText="1"/>
    </xf>
    <xf numFmtId="49" fontId="2" fillId="0" borderId="10" xfId="0" applyNumberFormat="1" applyFont="1" applyBorder="1" applyAlignment="1">
      <alignment horizontal="center" vertical="top" wrapText="1"/>
    </xf>
    <xf numFmtId="49" fontId="2" fillId="0" borderId="71" xfId="0" applyNumberFormat="1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left" vertical="top" wrapText="1"/>
    </xf>
    <xf numFmtId="2" fontId="2" fillId="0" borderId="20" xfId="0" applyNumberFormat="1" applyFont="1" applyBorder="1" applyAlignment="1">
      <alignment horizontal="center" vertical="center"/>
    </xf>
    <xf numFmtId="49" fontId="1" fillId="0" borderId="38" xfId="0" applyNumberFormat="1" applyFont="1" applyBorder="1" applyAlignment="1">
      <alignment horizontal="center" vertical="center"/>
    </xf>
    <xf numFmtId="49" fontId="1" fillId="0" borderId="68" xfId="0" applyNumberFormat="1" applyFont="1" applyBorder="1" applyAlignment="1">
      <alignment horizontal="center" vertical="top" wrapText="1"/>
    </xf>
    <xf numFmtId="49" fontId="2" fillId="0" borderId="71" xfId="0" applyNumberFormat="1" applyFont="1" applyBorder="1" applyAlignment="1">
      <alignment horizontal="center" vertical="top" wrapText="1"/>
    </xf>
    <xf numFmtId="0" fontId="6" fillId="0" borderId="69" xfId="0" applyFont="1" applyBorder="1" applyAlignment="1">
      <alignment horizontal="center" vertical="center"/>
    </xf>
    <xf numFmtId="2" fontId="1" fillId="0" borderId="27" xfId="0" applyNumberFormat="1" applyFont="1" applyBorder="1" applyAlignment="1">
      <alignment horizontal="center" vertical="center"/>
    </xf>
    <xf numFmtId="2" fontId="1" fillId="0" borderId="24" xfId="0" applyNumberFormat="1" applyFont="1" applyBorder="1" applyAlignment="1">
      <alignment horizontal="left" vertical="center"/>
    </xf>
    <xf numFmtId="2" fontId="1" fillId="0" borderId="23" xfId="0" applyNumberFormat="1" applyFont="1" applyBorder="1" applyAlignment="1">
      <alignment horizontal="center" vertical="center"/>
    </xf>
    <xf numFmtId="2" fontId="1" fillId="0" borderId="26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vertical="center"/>
    </xf>
    <xf numFmtId="2" fontId="1" fillId="0" borderId="26" xfId="0" applyNumberFormat="1" applyFont="1" applyBorder="1" applyAlignment="1">
      <alignment horizontal="center"/>
    </xf>
    <xf numFmtId="2" fontId="1" fillId="0" borderId="27" xfId="0" applyNumberFormat="1" applyFont="1" applyBorder="1" applyAlignment="1">
      <alignment horizontal="center"/>
    </xf>
    <xf numFmtId="2" fontId="4" fillId="0" borderId="0" xfId="0" applyNumberFormat="1" applyFont="1"/>
    <xf numFmtId="49" fontId="5" fillId="0" borderId="25" xfId="0" applyNumberFormat="1" applyFont="1" applyBorder="1" applyAlignment="1">
      <alignment horizontal="center" vertical="top"/>
    </xf>
    <xf numFmtId="49" fontId="6" fillId="0" borderId="25" xfId="0" applyNumberFormat="1" applyFont="1" applyBorder="1" applyAlignment="1">
      <alignment horizontal="center" vertical="center"/>
    </xf>
    <xf numFmtId="2" fontId="1" fillId="0" borderId="38" xfId="0" applyNumberFormat="1" applyFont="1" applyBorder="1" applyAlignment="1">
      <alignment horizontal="center"/>
    </xf>
    <xf numFmtId="2" fontId="1" fillId="0" borderId="38" xfId="0" applyNumberFormat="1" applyFont="1" applyBorder="1" applyAlignment="1">
      <alignment horizontal="center" vertical="center"/>
    </xf>
    <xf numFmtId="2" fontId="1" fillId="0" borderId="25" xfId="0" applyNumberFormat="1" applyFont="1" applyBorder="1" applyAlignment="1">
      <alignment horizontal="center" vertical="center"/>
    </xf>
    <xf numFmtId="2" fontId="1" fillId="0" borderId="69" xfId="0" applyNumberFormat="1" applyFont="1" applyBorder="1" applyAlignment="1">
      <alignment horizontal="center" vertical="center"/>
    </xf>
    <xf numFmtId="49" fontId="1" fillId="0" borderId="23" xfId="0" applyNumberFormat="1" applyFont="1" applyBorder="1" applyAlignment="1">
      <alignment horizontal="center" vertical="center"/>
    </xf>
    <xf numFmtId="0" fontId="4" fillId="0" borderId="0" xfId="0" applyFont="1"/>
    <xf numFmtId="49" fontId="1" fillId="0" borderId="0" xfId="0" applyNumberFormat="1" applyFont="1" applyAlignment="1">
      <alignment vertical="center"/>
    </xf>
    <xf numFmtId="49" fontId="2" fillId="0" borderId="59" xfId="0" applyNumberFormat="1" applyFont="1" applyBorder="1" applyAlignment="1">
      <alignment horizontal="left" vertical="center"/>
    </xf>
    <xf numFmtId="49" fontId="2" fillId="0" borderId="61" xfId="0" applyNumberFormat="1" applyFont="1" applyBorder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49" fontId="2" fillId="0" borderId="64" xfId="0" applyNumberFormat="1" applyFont="1" applyBorder="1" applyAlignment="1">
      <alignment horizontal="left" vertical="center"/>
    </xf>
    <xf numFmtId="49" fontId="2" fillId="0" borderId="65" xfId="0" applyNumberFormat="1" applyFont="1" applyBorder="1" applyAlignment="1">
      <alignment horizontal="left" vertical="center"/>
    </xf>
    <xf numFmtId="49" fontId="2" fillId="0" borderId="66" xfId="0" applyNumberFormat="1" applyFont="1" applyBorder="1" applyAlignment="1">
      <alignment horizontal="left" vertical="center"/>
    </xf>
    <xf numFmtId="49" fontId="2" fillId="0" borderId="67" xfId="0" applyNumberFormat="1" applyFont="1" applyBorder="1" applyAlignment="1">
      <alignment horizontal="left" vertical="center"/>
    </xf>
    <xf numFmtId="49" fontId="2" fillId="0" borderId="62" xfId="0" applyNumberFormat="1" applyFont="1" applyBorder="1" applyAlignment="1">
      <alignment horizontal="left" vertical="center"/>
    </xf>
    <xf numFmtId="49" fontId="2" fillId="0" borderId="60" xfId="0" applyNumberFormat="1" applyFont="1" applyBorder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49" fontId="1" fillId="0" borderId="68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left" vertical="center"/>
    </xf>
    <xf numFmtId="49" fontId="5" fillId="0" borderId="0" xfId="0" applyNumberFormat="1" applyFont="1"/>
    <xf numFmtId="2" fontId="6" fillId="0" borderId="25" xfId="0" applyNumberFormat="1" applyFont="1" applyBorder="1" applyAlignment="1">
      <alignment horizontal="center" vertical="center"/>
    </xf>
    <xf numFmtId="2" fontId="6" fillId="0" borderId="25" xfId="0" applyNumberFormat="1" applyFont="1" applyBorder="1" applyAlignment="1">
      <alignment horizontal="left" vertical="top"/>
    </xf>
    <xf numFmtId="49" fontId="5" fillId="0" borderId="0" xfId="0" applyNumberFormat="1" applyFont="1" applyAlignment="1">
      <alignment horizontal="center"/>
    </xf>
    <xf numFmtId="2" fontId="6" fillId="0" borderId="25" xfId="0" applyNumberFormat="1" applyFont="1" applyBorder="1" applyAlignment="1">
      <alignment horizontal="center" vertical="top"/>
    </xf>
    <xf numFmtId="49" fontId="6" fillId="0" borderId="25" xfId="0" applyNumberFormat="1" applyFont="1" applyBorder="1" applyAlignment="1">
      <alignment horizontal="center" vertical="top"/>
    </xf>
    <xf numFmtId="2" fontId="1" fillId="0" borderId="63" xfId="0" applyNumberFormat="1" applyFont="1" applyBorder="1" applyAlignment="1">
      <alignment horizontal="left" vertical="center"/>
    </xf>
    <xf numFmtId="2" fontId="6" fillId="0" borderId="0" xfId="0" applyNumberFormat="1" applyFont="1"/>
    <xf numFmtId="2" fontId="6" fillId="0" borderId="0" xfId="0" applyNumberFormat="1" applyFont="1" applyAlignment="1">
      <alignment horizontal="center"/>
    </xf>
    <xf numFmtId="2" fontId="1" fillId="0" borderId="60" xfId="0" applyNumberFormat="1" applyFont="1" applyBorder="1" applyAlignment="1">
      <alignment horizontal="center" vertical="center"/>
    </xf>
    <xf numFmtId="2" fontId="1" fillId="0" borderId="60" xfId="0" applyNumberFormat="1" applyFont="1" applyBorder="1" applyAlignment="1">
      <alignment horizontal="left" vertical="center"/>
    </xf>
    <xf numFmtId="2" fontId="1" fillId="0" borderId="66" xfId="0" applyNumberFormat="1" applyFont="1" applyBorder="1" applyAlignment="1">
      <alignment horizontal="center"/>
    </xf>
    <xf numFmtId="2" fontId="1" fillId="0" borderId="66" xfId="0" applyNumberFormat="1" applyFont="1" applyBorder="1" applyAlignment="1">
      <alignment horizontal="justify"/>
    </xf>
    <xf numFmtId="0" fontId="1" fillId="0" borderId="23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2" fontId="1" fillId="0" borderId="66" xfId="0" applyNumberFormat="1" applyFont="1" applyBorder="1" applyAlignment="1">
      <alignment horizontal="left" vertical="center"/>
    </xf>
    <xf numFmtId="2" fontId="1" fillId="0" borderId="66" xfId="0" applyNumberFormat="1" applyFont="1" applyBorder="1" applyAlignment="1">
      <alignment horizontal="center" vertical="center"/>
    </xf>
    <xf numFmtId="1" fontId="1" fillId="0" borderId="23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49" fontId="2" fillId="3" borderId="9" xfId="0" applyNumberFormat="1" applyFont="1" applyFill="1" applyBorder="1" applyAlignment="1">
      <alignment horizontal="center" vertical="center"/>
    </xf>
    <xf numFmtId="49" fontId="6" fillId="3" borderId="9" xfId="0" applyNumberFormat="1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2" fontId="1" fillId="3" borderId="9" xfId="0" applyNumberFormat="1" applyFont="1" applyFill="1" applyBorder="1" applyAlignment="1">
      <alignment horizontal="left" vertical="center"/>
    </xf>
    <xf numFmtId="1" fontId="9" fillId="3" borderId="9" xfId="0" applyNumberFormat="1" applyFont="1" applyFill="1" applyBorder="1" applyAlignment="1">
      <alignment horizontal="center" vertical="center"/>
    </xf>
    <xf numFmtId="2" fontId="1" fillId="3" borderId="9" xfId="0" applyNumberFormat="1" applyFont="1" applyFill="1" applyBorder="1" applyAlignment="1">
      <alignment horizontal="center" vertical="center"/>
    </xf>
    <xf numFmtId="2" fontId="6" fillId="3" borderId="9" xfId="0" applyNumberFormat="1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 vertical="center"/>
    </xf>
    <xf numFmtId="49" fontId="2" fillId="4" borderId="14" xfId="0" applyNumberFormat="1" applyFont="1" applyFill="1" applyBorder="1" applyAlignment="1">
      <alignment horizontal="left" vertical="center"/>
    </xf>
    <xf numFmtId="0" fontId="2" fillId="4" borderId="9" xfId="0" applyFont="1" applyFill="1" applyBorder="1" applyAlignment="1">
      <alignment horizontal="left" vertical="center"/>
    </xf>
    <xf numFmtId="0" fontId="2" fillId="4" borderId="69" xfId="0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center"/>
    </xf>
    <xf numFmtId="49" fontId="2" fillId="3" borderId="2" xfId="0" applyNumberFormat="1" applyFont="1" applyFill="1" applyBorder="1" applyAlignment="1">
      <alignment horizontal="center"/>
    </xf>
    <xf numFmtId="49" fontId="2" fillId="3" borderId="3" xfId="0" applyNumberFormat="1" applyFont="1" applyFill="1" applyBorder="1" applyAlignment="1">
      <alignment horizontal="center"/>
    </xf>
    <xf numFmtId="49" fontId="2" fillId="0" borderId="11" xfId="0" applyNumberFormat="1" applyFont="1" applyBorder="1" applyAlignment="1">
      <alignment horizontal="center"/>
    </xf>
    <xf numFmtId="49" fontId="2" fillId="0" borderId="12" xfId="0" applyNumberFormat="1" applyFont="1" applyBorder="1" applyAlignment="1">
      <alignment horizontal="center"/>
    </xf>
    <xf numFmtId="49" fontId="2" fillId="0" borderId="56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  <xf numFmtId="2" fontId="1" fillId="0" borderId="32" xfId="0" applyNumberFormat="1" applyFont="1" applyBorder="1" applyAlignment="1">
      <alignment horizontal="left"/>
    </xf>
    <xf numFmtId="2" fontId="1" fillId="0" borderId="33" xfId="0" applyNumberFormat="1" applyFont="1" applyBorder="1" applyAlignment="1">
      <alignment horizontal="left"/>
    </xf>
    <xf numFmtId="49" fontId="2" fillId="0" borderId="57" xfId="0" applyNumberFormat="1" applyFont="1" applyBorder="1" applyAlignment="1">
      <alignment horizontal="center"/>
    </xf>
    <xf numFmtId="49" fontId="2" fillId="2" borderId="50" xfId="0" applyNumberFormat="1" applyFont="1" applyFill="1" applyBorder="1" applyAlignment="1">
      <alignment horizontal="center"/>
    </xf>
    <xf numFmtId="49" fontId="2" fillId="2" borderId="56" xfId="0" applyNumberFormat="1" applyFont="1" applyFill="1" applyBorder="1" applyAlignment="1">
      <alignment horizontal="center"/>
    </xf>
    <xf numFmtId="49" fontId="2" fillId="2" borderId="52" xfId="0" applyNumberFormat="1" applyFont="1" applyFill="1" applyBorder="1" applyAlignment="1">
      <alignment horizontal="center"/>
    </xf>
    <xf numFmtId="49" fontId="2" fillId="0" borderId="4" xfId="0" applyNumberFormat="1" applyFont="1" applyBorder="1" applyAlignment="1">
      <alignment horizontal="left" vertical="center" wrapText="1"/>
    </xf>
    <xf numFmtId="49" fontId="2" fillId="0" borderId="5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50" xfId="0" applyNumberFormat="1" applyFont="1" applyBorder="1" applyAlignment="1">
      <alignment horizontal="center"/>
    </xf>
    <xf numFmtId="49" fontId="2" fillId="0" borderId="51" xfId="0" applyNumberFormat="1" applyFont="1" applyBorder="1" applyAlignment="1">
      <alignment horizontal="center"/>
    </xf>
    <xf numFmtId="49" fontId="2" fillId="0" borderId="52" xfId="0" applyNumberFormat="1" applyFont="1" applyBorder="1" applyAlignment="1">
      <alignment horizontal="center"/>
    </xf>
    <xf numFmtId="49" fontId="2" fillId="0" borderId="41" xfId="0" applyNumberFormat="1" applyFont="1" applyBorder="1" applyAlignment="1">
      <alignment horizontal="center" vertical="top" wrapText="1"/>
    </xf>
    <xf numFmtId="49" fontId="2" fillId="0" borderId="42" xfId="0" applyNumberFormat="1" applyFont="1" applyBorder="1" applyAlignment="1">
      <alignment horizontal="center" vertical="top" wrapText="1"/>
    </xf>
    <xf numFmtId="49" fontId="5" fillId="0" borderId="34" xfId="0" applyNumberFormat="1" applyFont="1" applyBorder="1" applyAlignment="1">
      <alignment horizontal="center" vertical="top"/>
    </xf>
    <xf numFmtId="49" fontId="5" fillId="0" borderId="35" xfId="0" applyNumberFormat="1" applyFont="1" applyBorder="1" applyAlignment="1">
      <alignment horizontal="center" vertical="top"/>
    </xf>
    <xf numFmtId="49" fontId="6" fillId="0" borderId="47" xfId="0" applyNumberFormat="1" applyFont="1" applyBorder="1" applyAlignment="1">
      <alignment horizontal="center" vertical="top" wrapText="1"/>
    </xf>
    <xf numFmtId="49" fontId="5" fillId="0" borderId="48" xfId="0" applyNumberFormat="1" applyFont="1" applyBorder="1" applyAlignment="1">
      <alignment horizontal="center" vertical="top" wrapText="1"/>
    </xf>
    <xf numFmtId="49" fontId="2" fillId="0" borderId="32" xfId="0" applyNumberFormat="1" applyFont="1" applyBorder="1" applyAlignment="1">
      <alignment horizontal="left"/>
    </xf>
    <xf numFmtId="49" fontId="2" fillId="0" borderId="33" xfId="0" applyNumberFormat="1" applyFont="1" applyBorder="1" applyAlignment="1">
      <alignment horizontal="left"/>
    </xf>
    <xf numFmtId="49" fontId="2" fillId="2" borderId="11" xfId="0" applyNumberFormat="1" applyFont="1" applyFill="1" applyBorder="1" applyAlignment="1">
      <alignment horizontal="center"/>
    </xf>
    <xf numFmtId="49" fontId="2" fillId="2" borderId="12" xfId="0" applyNumberFormat="1" applyFont="1" applyFill="1" applyBorder="1" applyAlignment="1">
      <alignment horizontal="center"/>
    </xf>
    <xf numFmtId="49" fontId="2" fillId="2" borderId="13" xfId="0" applyNumberFormat="1" applyFont="1" applyFill="1" applyBorder="1" applyAlignment="1">
      <alignment horizontal="center"/>
    </xf>
    <xf numFmtId="49" fontId="5" fillId="0" borderId="47" xfId="0" applyNumberFormat="1" applyFont="1" applyBorder="1" applyAlignment="1">
      <alignment horizontal="center" vertical="top"/>
    </xf>
    <xf numFmtId="49" fontId="5" fillId="0" borderId="48" xfId="0" applyNumberFormat="1" applyFont="1" applyBorder="1" applyAlignment="1">
      <alignment horizontal="center" vertical="top"/>
    </xf>
    <xf numFmtId="49" fontId="2" fillId="3" borderId="1" xfId="0" applyNumberFormat="1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49" fontId="5" fillId="0" borderId="34" xfId="0" applyNumberFormat="1" applyFont="1" applyBorder="1" applyAlignment="1">
      <alignment horizontal="center" vertical="top" wrapText="1"/>
    </xf>
    <xf numFmtId="49" fontId="5" fillId="0" borderId="35" xfId="0" applyNumberFormat="1" applyFont="1" applyBorder="1" applyAlignment="1">
      <alignment horizontal="center" vertical="top" wrapText="1"/>
    </xf>
    <xf numFmtId="49" fontId="2" fillId="0" borderId="11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56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50" xfId="0" applyNumberFormat="1" applyFont="1" applyFill="1" applyBorder="1" applyAlignment="1">
      <alignment horizontal="center" vertical="center"/>
    </xf>
    <xf numFmtId="49" fontId="2" fillId="2" borderId="72" xfId="0" applyNumberFormat="1" applyFont="1" applyFill="1" applyBorder="1" applyAlignment="1">
      <alignment horizontal="center" vertical="center"/>
    </xf>
    <xf numFmtId="49" fontId="2" fillId="2" borderId="52" xfId="0" applyNumberFormat="1" applyFont="1" applyFill="1" applyBorder="1" applyAlignment="1">
      <alignment horizontal="center" vertical="center"/>
    </xf>
    <xf numFmtId="49" fontId="2" fillId="0" borderId="73" xfId="0" applyNumberFormat="1" applyFont="1" applyBorder="1" applyAlignment="1">
      <alignment horizontal="center" vertical="center" wrapText="1"/>
    </xf>
    <xf numFmtId="49" fontId="2" fillId="0" borderId="55" xfId="0" applyNumberFormat="1" applyFont="1" applyBorder="1" applyAlignment="1">
      <alignment horizontal="center" vertical="center" wrapText="1"/>
    </xf>
    <xf numFmtId="49" fontId="5" fillId="0" borderId="35" xfId="0" applyNumberFormat="1" applyFont="1" applyBorder="1" applyAlignment="1">
      <alignment horizontal="center" vertical="center"/>
    </xf>
    <xf numFmtId="49" fontId="2" fillId="0" borderId="56" xfId="0" applyNumberFormat="1" applyFont="1" applyBorder="1" applyAlignment="1">
      <alignment horizontal="center" vertical="center"/>
    </xf>
    <xf numFmtId="49" fontId="2" fillId="0" borderId="71" xfId="0" applyNumberFormat="1" applyFont="1" applyBorder="1" applyAlignment="1">
      <alignment horizontal="center" vertical="center"/>
    </xf>
    <xf numFmtId="49" fontId="2" fillId="0" borderId="71" xfId="0" applyNumberFormat="1" applyFont="1" applyBorder="1" applyAlignment="1">
      <alignment horizontal="center" vertical="top" wrapText="1"/>
    </xf>
    <xf numFmtId="49" fontId="5" fillId="0" borderId="47" xfId="0" applyNumberFormat="1" applyFont="1" applyBorder="1" applyAlignment="1">
      <alignment horizontal="center" vertical="center"/>
    </xf>
    <xf numFmtId="49" fontId="5" fillId="0" borderId="48" xfId="0" applyNumberFormat="1" applyFont="1" applyBorder="1" applyAlignment="1">
      <alignment horizontal="center" vertical="center"/>
    </xf>
    <xf numFmtId="49" fontId="5" fillId="0" borderId="36" xfId="0" applyNumberFormat="1" applyFont="1" applyBorder="1" applyAlignment="1">
      <alignment horizontal="center" vertical="center" wrapText="1"/>
    </xf>
    <xf numFmtId="49" fontId="5" fillId="0" borderId="37" xfId="0" applyNumberFormat="1" applyFont="1" applyBorder="1" applyAlignment="1">
      <alignment horizontal="center" vertical="center" wrapText="1"/>
    </xf>
    <xf numFmtId="49" fontId="2" fillId="2" borderId="72" xfId="0" applyNumberFormat="1" applyFont="1" applyFill="1" applyBorder="1" applyAlignment="1">
      <alignment horizont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53" xfId="0" applyNumberFormat="1" applyFont="1" applyBorder="1" applyAlignment="1">
      <alignment horizontal="center" vertical="top" wrapText="1"/>
    </xf>
    <xf numFmtId="49" fontId="2" fillId="0" borderId="54" xfId="0" applyNumberFormat="1" applyFont="1" applyBorder="1" applyAlignment="1">
      <alignment horizontal="center" vertical="top" wrapText="1"/>
    </xf>
    <xf numFmtId="49" fontId="5" fillId="0" borderId="44" xfId="0" applyNumberFormat="1" applyFont="1" applyBorder="1" applyAlignment="1">
      <alignment horizontal="center" vertical="center"/>
    </xf>
    <xf numFmtId="49" fontId="5" fillId="0" borderId="45" xfId="0" applyNumberFormat="1" applyFont="1" applyBorder="1" applyAlignment="1">
      <alignment horizontal="center" vertical="center"/>
    </xf>
    <xf numFmtId="49" fontId="5" fillId="0" borderId="34" xfId="0" applyNumberFormat="1" applyFont="1" applyBorder="1" applyAlignment="1">
      <alignment horizontal="center" vertical="center"/>
    </xf>
    <xf numFmtId="49" fontId="2" fillId="0" borderId="53" xfId="0" applyNumberFormat="1" applyFont="1" applyBorder="1" applyAlignment="1">
      <alignment horizontal="center" vertical="center" wrapText="1"/>
    </xf>
    <xf numFmtId="49" fontId="2" fillId="0" borderId="54" xfId="0" applyNumberFormat="1" applyFont="1" applyBorder="1" applyAlignment="1">
      <alignment horizontal="center" vertical="center" wrapText="1"/>
    </xf>
    <xf numFmtId="0" fontId="1" fillId="0" borderId="66" xfId="0" applyFont="1" applyBorder="1" applyAlignment="1">
      <alignment horizontal="center" vertical="center" wrapText="1"/>
    </xf>
    <xf numFmtId="0" fontId="1" fillId="0" borderId="77" xfId="0" applyFont="1" applyBorder="1" applyAlignment="1">
      <alignment horizontal="center" vertical="center" wrapText="1"/>
    </xf>
    <xf numFmtId="49" fontId="2" fillId="2" borderId="71" xfId="0" applyNumberFormat="1" applyFont="1" applyFill="1" applyBorder="1" applyAlignment="1">
      <alignment horizontal="center" vertical="center"/>
    </xf>
    <xf numFmtId="49" fontId="2" fillId="0" borderId="75" xfId="0" applyNumberFormat="1" applyFont="1" applyFill="1" applyBorder="1" applyAlignment="1">
      <alignment horizontal="center" vertical="center" wrapText="1"/>
    </xf>
    <xf numFmtId="49" fontId="1" fillId="0" borderId="75" xfId="0" applyNumberFormat="1" applyFont="1" applyFill="1" applyBorder="1" applyAlignment="1">
      <alignment horizontal="center" vertical="center" wrapText="1"/>
    </xf>
    <xf numFmtId="49" fontId="2" fillId="0" borderId="55" xfId="0" applyNumberFormat="1" applyFont="1" applyFill="1" applyBorder="1" applyAlignment="1">
      <alignment horizontal="center" vertical="center"/>
    </xf>
    <xf numFmtId="49" fontId="2" fillId="0" borderId="57" xfId="0" applyNumberFormat="1" applyFont="1" applyFill="1" applyBorder="1" applyAlignment="1">
      <alignment horizontal="center" vertical="center"/>
    </xf>
    <xf numFmtId="49" fontId="2" fillId="0" borderId="76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>
      <alignment horizontal="left" vertical="top" wrapText="1" indent="1"/>
    </xf>
    <xf numFmtId="49" fontId="1" fillId="0" borderId="10" xfId="0" applyNumberFormat="1" applyFont="1" applyFill="1" applyBorder="1" applyAlignment="1">
      <alignment horizontal="center" vertical="top" wrapText="1"/>
    </xf>
    <xf numFmtId="49" fontId="1" fillId="0" borderId="50" xfId="0" applyNumberFormat="1" applyFont="1" applyFill="1" applyBorder="1" applyAlignment="1">
      <alignment horizontal="center" vertical="top" wrapText="1"/>
    </xf>
    <xf numFmtId="49" fontId="2" fillId="0" borderId="54" xfId="0" applyNumberFormat="1" applyFont="1" applyFill="1" applyBorder="1" applyAlignment="1">
      <alignment horizontal="center" vertical="center" wrapText="1"/>
    </xf>
    <xf numFmtId="49" fontId="5" fillId="0" borderId="69" xfId="0" applyNumberFormat="1" applyFont="1" applyFill="1" applyBorder="1" applyAlignment="1">
      <alignment horizontal="center" vertical="center"/>
    </xf>
    <xf numFmtId="49" fontId="6" fillId="0" borderId="69" xfId="0" applyNumberFormat="1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center"/>
    </xf>
    <xf numFmtId="49" fontId="2" fillId="0" borderId="12" xfId="0" applyNumberFormat="1" applyFont="1" applyFill="1" applyBorder="1" applyAlignment="1">
      <alignment horizontal="center"/>
    </xf>
    <xf numFmtId="49" fontId="2" fillId="0" borderId="57" xfId="0" applyNumberFormat="1" applyFont="1" applyFill="1" applyBorder="1" applyAlignment="1">
      <alignment horizontal="center"/>
    </xf>
    <xf numFmtId="49" fontId="2" fillId="0" borderId="58" xfId="0" applyNumberFormat="1" applyFont="1" applyFill="1" applyBorder="1" applyAlignment="1">
      <alignment horizontal="center"/>
    </xf>
    <xf numFmtId="49" fontId="2" fillId="0" borderId="14" xfId="0" applyNumberFormat="1" applyFont="1" applyFill="1" applyBorder="1" applyAlignment="1">
      <alignment horizontal="left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6" fillId="0" borderId="9" xfId="0" applyNumberFormat="1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left" vertical="center" wrapText="1"/>
    </xf>
    <xf numFmtId="49" fontId="5" fillId="0" borderId="9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2" fontId="1" fillId="0" borderId="9" xfId="0" applyNumberFormat="1" applyFont="1" applyFill="1" applyBorder="1" applyAlignment="1">
      <alignment horizontal="left" vertical="center"/>
    </xf>
    <xf numFmtId="49" fontId="1" fillId="0" borderId="9" xfId="0" applyNumberFormat="1" applyFont="1" applyFill="1" applyBorder="1" applyAlignment="1">
      <alignment horizontal="center" vertical="center"/>
    </xf>
    <xf numFmtId="2" fontId="1" fillId="0" borderId="9" xfId="0" applyNumberFormat="1" applyFont="1" applyFill="1" applyBorder="1" applyAlignment="1">
      <alignment horizontal="center" vertical="center"/>
    </xf>
    <xf numFmtId="2" fontId="6" fillId="0" borderId="9" xfId="0" applyNumberFormat="1" applyFont="1" applyFill="1" applyBorder="1" applyAlignment="1">
      <alignment horizontal="center" vertical="center"/>
    </xf>
    <xf numFmtId="49" fontId="2" fillId="0" borderId="73" xfId="0" applyNumberFormat="1" applyFont="1" applyFill="1" applyBorder="1" applyAlignment="1">
      <alignment horizontal="center"/>
    </xf>
    <xf numFmtId="49" fontId="2" fillId="0" borderId="72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49" fontId="2" fillId="0" borderId="3" xfId="0" applyNumberFormat="1" applyFont="1" applyFill="1" applyBorder="1" applyAlignment="1">
      <alignment horizontal="center"/>
    </xf>
    <xf numFmtId="164" fontId="8" fillId="0" borderId="71" xfId="0" applyNumberFormat="1" applyFont="1" applyFill="1" applyBorder="1" applyAlignment="1">
      <alignment horizontal="left" vertical="center" wrapText="1"/>
    </xf>
    <xf numFmtId="164" fontId="8" fillId="0" borderId="71" xfId="0" applyNumberFormat="1" applyFont="1" applyFill="1" applyBorder="1" applyAlignment="1">
      <alignment horizontal="center" vertical="center"/>
    </xf>
    <xf numFmtId="165" fontId="8" fillId="0" borderId="71" xfId="0" applyNumberFormat="1" applyFont="1" applyFill="1" applyBorder="1" applyAlignment="1">
      <alignment horizontal="center" vertical="center"/>
    </xf>
    <xf numFmtId="1" fontId="8" fillId="0" borderId="71" xfId="0" applyNumberFormat="1" applyFont="1" applyFill="1" applyBorder="1" applyAlignment="1">
      <alignment horizontal="center" vertical="center"/>
    </xf>
    <xf numFmtId="1" fontId="1" fillId="0" borderId="9" xfId="0" applyNumberFormat="1" applyFont="1" applyFill="1" applyBorder="1" applyAlignment="1">
      <alignment horizontal="center" vertical="center"/>
    </xf>
    <xf numFmtId="2" fontId="6" fillId="0" borderId="9" xfId="0" applyNumberFormat="1" applyFont="1" applyFill="1" applyBorder="1" applyAlignment="1">
      <alignment horizontal="center" vertical="top"/>
    </xf>
    <xf numFmtId="49" fontId="2" fillId="0" borderId="1" xfId="0" applyNumberFormat="1" applyFont="1" applyFill="1" applyBorder="1" applyAlignment="1">
      <alignment horizontal="center"/>
    </xf>
    <xf numFmtId="0" fontId="2" fillId="0" borderId="69" xfId="0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center" vertical="center"/>
    </xf>
    <xf numFmtId="2" fontId="2" fillId="0" borderId="9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left" vertical="center" wrapText="1"/>
    </xf>
    <xf numFmtId="49" fontId="2" fillId="0" borderId="5" xfId="0" applyNumberFormat="1" applyFont="1" applyFill="1" applyBorder="1" applyAlignment="1">
      <alignment horizontal="center" vertical="center"/>
    </xf>
    <xf numFmtId="2" fontId="2" fillId="0" borderId="5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49" fontId="5" fillId="0" borderId="9" xfId="0" applyNumberFormat="1" applyFont="1" applyFill="1" applyBorder="1" applyAlignment="1">
      <alignment horizontal="center" vertical="top"/>
    </xf>
    <xf numFmtId="2" fontId="1" fillId="0" borderId="9" xfId="0" applyNumberFormat="1" applyFont="1" applyFill="1" applyBorder="1" applyAlignment="1">
      <alignment horizontal="center"/>
    </xf>
    <xf numFmtId="2" fontId="6" fillId="0" borderId="9" xfId="0" applyNumberFormat="1" applyFont="1" applyFill="1" applyBorder="1" applyAlignment="1">
      <alignment horizontal="left" vertical="top"/>
    </xf>
    <xf numFmtId="49" fontId="2" fillId="0" borderId="9" xfId="0" applyNumberFormat="1" applyFont="1" applyFill="1" applyBorder="1" applyAlignment="1">
      <alignment horizontal="left" vertical="center" wrapText="1"/>
    </xf>
    <xf numFmtId="49" fontId="5" fillId="0" borderId="39" xfId="0" applyNumberFormat="1" applyFont="1" applyFill="1" applyBorder="1" applyAlignment="1">
      <alignment horizontal="center" vertical="center"/>
    </xf>
    <xf numFmtId="49" fontId="6" fillId="0" borderId="69" xfId="0" applyNumberFormat="1" applyFont="1" applyFill="1" applyBorder="1" applyAlignment="1">
      <alignment horizontal="center" vertical="center"/>
    </xf>
    <xf numFmtId="49" fontId="6" fillId="0" borderId="25" xfId="0" applyNumberFormat="1" applyFont="1" applyFill="1" applyBorder="1" applyAlignment="1">
      <alignment horizontal="center" vertical="center"/>
    </xf>
    <xf numFmtId="49" fontId="5" fillId="0" borderId="25" xfId="0" applyNumberFormat="1" applyFont="1" applyFill="1" applyBorder="1" applyAlignment="1">
      <alignment horizontal="center" vertical="center"/>
    </xf>
    <xf numFmtId="49" fontId="2" fillId="0" borderId="22" xfId="0" applyNumberFormat="1" applyFont="1" applyFill="1" applyBorder="1" applyAlignment="1">
      <alignment horizontal="center" vertical="center"/>
    </xf>
    <xf numFmtId="49" fontId="2" fillId="0" borderId="21" xfId="0" applyNumberFormat="1" applyFont="1" applyFill="1" applyBorder="1" applyAlignment="1">
      <alignment horizontal="center" vertical="center"/>
    </xf>
    <xf numFmtId="49" fontId="6" fillId="0" borderId="31" xfId="0" applyNumberFormat="1" applyFont="1" applyFill="1" applyBorder="1" applyAlignment="1">
      <alignment horizontal="center" vertical="center"/>
    </xf>
    <xf numFmtId="2" fontId="1" fillId="0" borderId="27" xfId="0" applyNumberFormat="1" applyFont="1" applyFill="1" applyBorder="1" applyAlignment="1">
      <alignment horizontal="center" vertical="center"/>
    </xf>
    <xf numFmtId="2" fontId="1" fillId="0" borderId="26" xfId="0" applyNumberFormat="1" applyFont="1" applyFill="1" applyBorder="1" applyAlignment="1">
      <alignment horizontal="center" vertical="center"/>
    </xf>
    <xf numFmtId="2" fontId="1" fillId="0" borderId="38" xfId="0" applyNumberFormat="1" applyFont="1" applyFill="1" applyBorder="1" applyAlignment="1">
      <alignment horizontal="center" vertical="center"/>
    </xf>
    <xf numFmtId="2" fontId="6" fillId="0" borderId="25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12" fillId="0" borderId="9" xfId="0" applyNumberFormat="1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>
      <alignment horizontal="left" vertical="top"/>
    </xf>
    <xf numFmtId="49" fontId="2" fillId="0" borderId="15" xfId="0" applyNumberFormat="1" applyFont="1" applyFill="1" applyBorder="1" applyAlignment="1">
      <alignment horizontal="center" vertical="center"/>
    </xf>
    <xf numFmtId="49" fontId="2" fillId="0" borderId="16" xfId="0" applyNumberFormat="1" applyFont="1" applyFill="1" applyBorder="1" applyAlignment="1">
      <alignment horizontal="center" vertical="center"/>
    </xf>
    <xf numFmtId="49" fontId="2" fillId="0" borderId="29" xfId="0" applyNumberFormat="1" applyFont="1" applyFill="1" applyBorder="1" applyAlignment="1">
      <alignment horizontal="center" vertical="center"/>
    </xf>
    <xf numFmtId="49" fontId="5" fillId="0" borderId="54" xfId="0" applyNumberFormat="1" applyFont="1" applyFill="1" applyBorder="1" applyAlignment="1">
      <alignment horizontal="center" vertical="center"/>
    </xf>
    <xf numFmtId="49" fontId="2" fillId="0" borderId="28" xfId="0" applyNumberFormat="1" applyFont="1" applyFill="1" applyBorder="1" applyAlignment="1">
      <alignment horizontal="left" vertical="center" wrapText="1"/>
    </xf>
    <xf numFmtId="49" fontId="6" fillId="0" borderId="39" xfId="0" applyNumberFormat="1" applyFont="1" applyFill="1" applyBorder="1" applyAlignment="1">
      <alignment horizontal="center" vertical="center"/>
    </xf>
    <xf numFmtId="49" fontId="2" fillId="0" borderId="30" xfId="0" applyNumberFormat="1" applyFont="1" applyFill="1" applyBorder="1" applyAlignment="1">
      <alignment horizontal="center" vertical="center"/>
    </xf>
    <xf numFmtId="49" fontId="6" fillId="0" borderId="24" xfId="0" applyNumberFormat="1" applyFont="1" applyFill="1" applyBorder="1" applyAlignment="1">
      <alignment horizontal="center" vertical="center"/>
    </xf>
    <xf numFmtId="49" fontId="2" fillId="0" borderId="17" xfId="0" applyNumberFormat="1" applyFont="1" applyFill="1" applyBorder="1" applyAlignment="1">
      <alignment horizontal="center" vertical="center"/>
    </xf>
    <xf numFmtId="49" fontId="2" fillId="0" borderId="20" xfId="0" applyNumberFormat="1" applyFont="1" applyFill="1" applyBorder="1" applyAlignment="1">
      <alignment horizontal="center" vertical="center"/>
    </xf>
    <xf numFmtId="49" fontId="1" fillId="0" borderId="24" xfId="0" applyNumberFormat="1" applyFont="1" applyFill="1" applyBorder="1" applyAlignment="1">
      <alignment horizontal="left" vertical="center"/>
    </xf>
    <xf numFmtId="49" fontId="1" fillId="0" borderId="26" xfId="0" applyNumberFormat="1" applyFont="1" applyFill="1" applyBorder="1" applyAlignment="1">
      <alignment horizontal="center" vertical="center"/>
    </xf>
    <xf numFmtId="49" fontId="6" fillId="0" borderId="25" xfId="0" applyNumberFormat="1" applyFont="1" applyFill="1" applyBorder="1" applyAlignment="1">
      <alignment horizontal="left" vertical="top"/>
    </xf>
    <xf numFmtId="49" fontId="6" fillId="0" borderId="25" xfId="0" applyNumberFormat="1" applyFont="1" applyFill="1" applyBorder="1" applyAlignment="1">
      <alignment horizontal="center" vertical="top"/>
    </xf>
    <xf numFmtId="49" fontId="2" fillId="0" borderId="19" xfId="0" applyNumberFormat="1" applyFont="1" applyFill="1" applyBorder="1" applyAlignment="1">
      <alignment horizontal="left" vertical="center"/>
    </xf>
    <xf numFmtId="0" fontId="6" fillId="0" borderId="69" xfId="0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49" fontId="2" fillId="0" borderId="13" xfId="0" applyNumberFormat="1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>
      <alignment horizontal="center"/>
    </xf>
    <xf numFmtId="49" fontId="6" fillId="0" borderId="9" xfId="0" applyNumberFormat="1" applyFont="1" applyFill="1" applyBorder="1" applyAlignment="1">
      <alignment horizontal="center"/>
    </xf>
    <xf numFmtId="2" fontId="6" fillId="0" borderId="9" xfId="0" applyNumberFormat="1" applyFont="1" applyFill="1" applyBorder="1" applyAlignment="1">
      <alignment horizontal="center"/>
    </xf>
    <xf numFmtId="49" fontId="1" fillId="0" borderId="9" xfId="0" applyNumberFormat="1" applyFont="1" applyFill="1" applyBorder="1" applyAlignment="1">
      <alignment horizontal="left" vertical="center"/>
    </xf>
    <xf numFmtId="49" fontId="6" fillId="0" borderId="9" xfId="0" applyNumberFormat="1" applyFont="1" applyFill="1" applyBorder="1" applyAlignment="1">
      <alignment horizontal="left" vertical="top"/>
    </xf>
    <xf numFmtId="49" fontId="6" fillId="0" borderId="9" xfId="0" applyNumberFormat="1" applyFont="1" applyFill="1" applyBorder="1" applyAlignment="1">
      <alignment horizontal="center" vertical="top"/>
    </xf>
    <xf numFmtId="49" fontId="10" fillId="0" borderId="9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left" vertical="center" wrapText="1"/>
    </xf>
    <xf numFmtId="49" fontId="2" fillId="0" borderId="73" xfId="0" applyNumberFormat="1" applyFont="1" applyFill="1" applyBorder="1" applyAlignment="1">
      <alignment horizontal="center" vertical="center" wrapText="1"/>
    </xf>
    <xf numFmtId="49" fontId="2" fillId="0" borderId="71" xfId="0" applyNumberFormat="1" applyFont="1" applyFill="1" applyBorder="1" applyAlignment="1">
      <alignment horizontal="center" vertical="center" wrapText="1"/>
    </xf>
    <xf numFmtId="49" fontId="6" fillId="0" borderId="34" xfId="0" applyNumberFormat="1" applyFont="1" applyFill="1" applyBorder="1" applyAlignment="1">
      <alignment horizontal="center" vertical="center"/>
    </xf>
    <xf numFmtId="49" fontId="5" fillId="0" borderId="47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left" vertical="center" wrapText="1"/>
    </xf>
    <xf numFmtId="49" fontId="2" fillId="0" borderId="55" xfId="0" applyNumberFormat="1" applyFont="1" applyFill="1" applyBorder="1" applyAlignment="1">
      <alignment horizontal="center" vertical="center" wrapText="1"/>
    </xf>
    <xf numFmtId="49" fontId="2" fillId="0" borderId="71" xfId="0" applyNumberFormat="1" applyFont="1" applyFill="1" applyBorder="1" applyAlignment="1">
      <alignment horizontal="center" vertical="center" wrapText="1"/>
    </xf>
    <xf numFmtId="49" fontId="5" fillId="0" borderId="35" xfId="0" applyNumberFormat="1" applyFont="1" applyFill="1" applyBorder="1" applyAlignment="1">
      <alignment horizontal="center" vertical="center"/>
    </xf>
    <xf numFmtId="49" fontId="5" fillId="0" borderId="48" xfId="0" applyNumberFormat="1" applyFont="1" applyFill="1" applyBorder="1" applyAlignment="1">
      <alignment horizontal="center" vertical="center" wrapText="1"/>
    </xf>
    <xf numFmtId="49" fontId="8" fillId="0" borderId="9" xfId="0" applyNumberFormat="1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left" vertical="center"/>
    </xf>
    <xf numFmtId="49" fontId="5" fillId="0" borderId="43" xfId="0" applyNumberFormat="1" applyFont="1" applyFill="1" applyBorder="1" applyAlignment="1">
      <alignment horizontal="center" vertical="center"/>
    </xf>
    <xf numFmtId="49" fontId="11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left"/>
    </xf>
    <xf numFmtId="0" fontId="2" fillId="0" borderId="69" xfId="0" applyNumberFormat="1" applyFont="1" applyFill="1" applyBorder="1" applyAlignment="1">
      <alignment horizontal="left"/>
    </xf>
    <xf numFmtId="0" fontId="2" fillId="0" borderId="69" xfId="0" applyFont="1" applyFill="1" applyBorder="1" applyAlignment="1">
      <alignment horizontal="center"/>
    </xf>
    <xf numFmtId="0" fontId="2" fillId="0" borderId="69" xfId="0" applyFont="1" applyFill="1" applyBorder="1" applyAlignment="1">
      <alignment horizontal="center" vertical="center"/>
    </xf>
    <xf numFmtId="0" fontId="1" fillId="0" borderId="69" xfId="0" applyFont="1" applyFill="1" applyBorder="1" applyAlignment="1">
      <alignment horizontal="center" vertical="center"/>
    </xf>
    <xf numFmtId="49" fontId="6" fillId="0" borderId="9" xfId="0" applyNumberFormat="1" applyFont="1" applyFill="1" applyBorder="1" applyAlignment="1">
      <alignment horizontal="center" vertical="center" wrapText="1"/>
    </xf>
    <xf numFmtId="49" fontId="5" fillId="0" borderId="18" xfId="0" applyNumberFormat="1" applyFont="1" applyFill="1" applyBorder="1" applyAlignment="1">
      <alignment horizontal="center" vertical="center"/>
    </xf>
    <xf numFmtId="49" fontId="5" fillId="0" borderId="25" xfId="0" applyNumberFormat="1" applyFont="1" applyFill="1" applyBorder="1" applyAlignment="1">
      <alignment horizontal="center" vertical="top"/>
    </xf>
    <xf numFmtId="49" fontId="5" fillId="0" borderId="23" xfId="0" applyNumberFormat="1" applyFont="1" applyFill="1" applyBorder="1" applyAlignment="1">
      <alignment horizontal="center" vertical="center"/>
    </xf>
    <xf numFmtId="49" fontId="6" fillId="0" borderId="26" xfId="0" applyNumberFormat="1" applyFont="1" applyFill="1" applyBorder="1" applyAlignment="1">
      <alignment horizontal="center" vertical="center"/>
    </xf>
    <xf numFmtId="49" fontId="6" fillId="0" borderId="9" xfId="0" applyNumberFormat="1" applyFont="1" applyFill="1" applyBorder="1" applyAlignment="1">
      <alignment horizontal="left" vertical="center" indent="2"/>
    </xf>
    <xf numFmtId="49" fontId="5" fillId="0" borderId="9" xfId="0" applyNumberFormat="1" applyFont="1" applyFill="1" applyBorder="1" applyAlignment="1">
      <alignment horizontal="left" vertical="center" indent="2"/>
    </xf>
    <xf numFmtId="0" fontId="8" fillId="0" borderId="9" xfId="0" applyFont="1" applyFill="1" applyBorder="1" applyAlignment="1">
      <alignment horizontal="center" vertical="center" wrapText="1"/>
    </xf>
    <xf numFmtId="2" fontId="1" fillId="0" borderId="26" xfId="0" applyNumberFormat="1" applyFont="1" applyFill="1" applyBorder="1" applyAlignment="1">
      <alignment horizontal="center"/>
    </xf>
    <xf numFmtId="2" fontId="1" fillId="0" borderId="27" xfId="0" applyNumberFormat="1" applyFont="1" applyFill="1" applyBorder="1" applyAlignment="1">
      <alignment horizontal="center"/>
    </xf>
    <xf numFmtId="49" fontId="2" fillId="0" borderId="56" xfId="0" applyNumberFormat="1" applyFont="1" applyFill="1" applyBorder="1" applyAlignment="1">
      <alignment horizontal="center"/>
    </xf>
    <xf numFmtId="49" fontId="2" fillId="0" borderId="13" xfId="0" applyNumberFormat="1" applyFont="1" applyFill="1" applyBorder="1" applyAlignment="1">
      <alignment horizontal="center"/>
    </xf>
    <xf numFmtId="49" fontId="2" fillId="0" borderId="21" xfId="0" applyNumberFormat="1" applyFont="1" applyFill="1" applyBorder="1" applyAlignment="1">
      <alignment horizontal="center"/>
    </xf>
    <xf numFmtId="49" fontId="2" fillId="0" borderId="22" xfId="0" applyNumberFormat="1" applyFont="1" applyFill="1" applyBorder="1" applyAlignment="1">
      <alignment horizontal="center"/>
    </xf>
    <xf numFmtId="49" fontId="5" fillId="0" borderId="27" xfId="0" applyNumberFormat="1" applyFont="1" applyFill="1" applyBorder="1" applyAlignment="1">
      <alignment horizontal="center"/>
    </xf>
    <xf numFmtId="49" fontId="2" fillId="0" borderId="70" xfId="0" applyNumberFormat="1" applyFont="1" applyFill="1" applyBorder="1" applyAlignment="1">
      <alignment horizontal="center"/>
    </xf>
    <xf numFmtId="49" fontId="6" fillId="0" borderId="74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/>
    </xf>
    <xf numFmtId="49" fontId="6" fillId="0" borderId="3" xfId="0" applyNumberFormat="1" applyFont="1" applyFill="1" applyBorder="1" applyAlignment="1">
      <alignment horizontal="center"/>
    </xf>
    <xf numFmtId="49" fontId="6" fillId="0" borderId="3" xfId="0" applyNumberFormat="1" applyFont="1" applyFill="1" applyBorder="1" applyAlignment="1">
      <alignment horizontal="center" vertical="top"/>
    </xf>
    <xf numFmtId="49" fontId="1" fillId="0" borderId="55" xfId="0" applyNumberFormat="1" applyFont="1" applyFill="1" applyBorder="1" applyAlignment="1">
      <alignment horizontal="left" vertical="center"/>
    </xf>
    <xf numFmtId="49" fontId="1" fillId="0" borderId="54" xfId="0" applyNumberFormat="1" applyFont="1" applyFill="1" applyBorder="1" applyAlignment="1">
      <alignment horizontal="center" vertical="center"/>
    </xf>
    <xf numFmtId="2" fontId="1" fillId="0" borderId="54" xfId="0" applyNumberFormat="1" applyFont="1" applyFill="1" applyBorder="1" applyAlignment="1">
      <alignment horizontal="center"/>
    </xf>
    <xf numFmtId="2" fontId="1" fillId="0" borderId="55" xfId="0" applyNumberFormat="1" applyFont="1" applyFill="1" applyBorder="1" applyAlignment="1">
      <alignment horizontal="center"/>
    </xf>
    <xf numFmtId="49" fontId="6" fillId="0" borderId="58" xfId="0" applyNumberFormat="1" applyFont="1" applyFill="1" applyBorder="1" applyAlignment="1">
      <alignment horizontal="center"/>
    </xf>
    <xf numFmtId="49" fontId="6" fillId="0" borderId="54" xfId="0" applyNumberFormat="1" applyFont="1" applyFill="1" applyBorder="1" applyAlignment="1">
      <alignment horizontal="center"/>
    </xf>
    <xf numFmtId="49" fontId="6" fillId="0" borderId="27" xfId="0" applyNumberFormat="1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49" fontId="2" fillId="0" borderId="46" xfId="0" applyNumberFormat="1" applyFont="1" applyFill="1" applyBorder="1" applyAlignment="1">
      <alignment horizontal="center" vertical="center"/>
    </xf>
    <xf numFmtId="49" fontId="5" fillId="0" borderId="27" xfId="0" applyNumberFormat="1" applyFont="1" applyFill="1" applyBorder="1" applyAlignment="1">
      <alignment horizontal="center" vertical="center"/>
    </xf>
    <xf numFmtId="49" applyNumberFormat="1" fontId="2" applyFont="1" fillId="2" applyFill="1" borderId="9" applyBorder="1" applyAlignment="1" xfId="0">
      <alignment vertical="center" horizontal="left"/>
    </xf>
    <xf numFmtId="49" applyNumberFormat="1" fontId="2" applyFont="1" fillId="2" applyFill="1" borderId="9" applyBorder="1" applyAlignment="1" xfId="0">
      <alignment vertical="center" horizontal="center"/>
    </xf>
    <xf numFmtId="49" applyNumberFormat="1" fontId="5" applyFont="1" fillId="2" applyFill="1" borderId="5" applyBorder="1" applyAlignment="1" xfId="0">
      <alignment vertical="center" horizontal="center"/>
    </xf>
    <xf numFmtId="49" applyNumberFormat="1" fontId="5" applyFont="1" fillId="2" applyFill="1" borderId="9" applyBorder="1" applyAlignment="1" xfId="0">
      <alignment vertical="center" horizontal="center"/>
    </xf>
    <xf numFmtId="49" applyNumberFormat="1" fontId="13" applyFont="1" fillId="2" applyFill="1" borderId="9" applyBorder="1" applyAlignment="1" xfId="0">
      <alignment vertical="center" horizontal="left"/>
    </xf>
    <xf numFmtId="49" applyNumberFormat="1" fontId="13" applyFont="1" fillId="2" applyFill="1" borderId="9" applyBorder="1" applyAlignment="1" xfId="0">
      <alignment wrapText="1" vertical="center" horizontal="left"/>
    </xf>
    <xf numFmtId="49" applyNumberFormat="1" fontId="13" applyFont="1" fillId="5" applyFill="1" borderId="9" applyBorder="1" applyAlignment="1" xfId="0">
      <alignment wrapText="1" vertical="center" horizontal="left"/>
    </xf>
    <xf numFmtId="49" applyNumberFormat="1" fontId="2" applyFont="1" fillId="5" applyFill="1" borderId="9" applyBorder="1" applyAlignment="1" xfId="0">
      <alignment vertical="center" horizontal="center"/>
    </xf>
    <xf numFmtId="49" applyNumberFormat="1" fontId="5" applyFont="1" fillId="5" applyFill="1" borderId="5" applyBorder="1" applyAlignment="1" xfId="0">
      <alignment vertical="center" horizontal="center"/>
    </xf>
    <xf numFmtId="49" applyNumberFormat="1" fontId="5" applyFont="1" fillId="5" applyFill="1" borderId="9" applyBorder="1" applyAlignment="1" xfId="0">
      <alignment vertical="center" horizontal="center"/>
    </xf>
    <xf numFmtId="49" applyNumberFormat="1" fontId="13" applyFont="1" fillId="6" applyFill="1" borderId="9" applyBorder="1" applyAlignment="1" xfId="0">
      <alignment wrapText="1" vertical="center" horizontal="left"/>
    </xf>
    <xf numFmtId="49" applyNumberFormat="1" fontId="2" applyFont="1" fillId="6" applyFill="1" borderId="9" applyBorder="1" applyAlignment="1" xfId="0">
      <alignment vertical="center" horizontal="center"/>
    </xf>
    <xf numFmtId="49" applyNumberFormat="1" fontId="5" applyFont="1" fillId="6" applyFill="1" borderId="5" applyBorder="1" applyAlignment="1" xfId="0">
      <alignment vertical="center" horizontal="center"/>
    </xf>
    <xf numFmtId="49" applyNumberFormat="1" fontId="5" applyFont="1" fillId="6" applyFill="1" borderId="9" applyBorder="1" applyAlignment="1" xfId="0">
      <alignment vertical="center" horizontal="center"/>
    </xf>
    <xf numFmtId="49" applyNumberFormat="1" fontId="13" applyFont="1" fillId="0" applyFill="1" borderId="9" applyBorder="1" applyAlignment="1" xfId="0">
      <alignment wrapText="1" vertical="center" horizontal="left"/>
    </xf>
    <xf numFmtId="49" applyNumberFormat="1" fontId="6" applyFont="1" fillId="6" applyFill="1" borderId="9" applyBorder="1" applyAlignment="1" xfId="0">
      <alignment vertical="center" horizontal="center"/>
    </xf>
    <xf numFmtId="49" applyNumberFormat="1" fontId="1" applyFont="1" fillId="0" applyFill="1" borderId="9" applyBorder="1" applyAlignment="1" xfId="0">
      <alignment horizontal="center"/>
    </xf>
    <xf numFmtId="49" applyNumberFormat="1" fontId="2" applyFont="1" fillId="2" applyFill="1" borderId="9" applyBorder="1" applyAlignment="1" xfId="0">
      <alignment wrapText="1" vertical="center" horizontal="left"/>
    </xf>
    <xf numFmtId="2" applyNumberFormat="1" fontId="14" applyFont="1" fillId="0" applyFill="1" borderId="9" applyBorder="1" applyAlignment="1" xfId="0">
      <alignment horizontal="center"/>
    </xf>
    <xf numFmtId="2" applyNumberFormat="1" fontId="9" applyFont="1" fillId="0" applyFill="1" borderId="9" applyBorder="1" applyAlignment="1" xfId="0">
      <alignment horizontal="center"/>
    </xf>
    <xf numFmtId="0" applyNumberFormat="1" fontId="2" applyFont="1" fillId="2" applyFill="1" borderId="9" applyBorder="1" applyAlignment="1" xfId="0">
      <alignment vertical="center" horizontal="left"/>
    </xf>
    <xf numFmtId="49" applyNumberFormat="1" fontId="9" applyFont="1" fillId="0" applyFill="1" borderId="9" applyBorder="1" applyAlignment="1" xfId="0">
      <alignment horizontal="center"/>
    </xf>
    <xf numFmtId="49" applyNumberFormat="1" fontId="15" applyFont="1" fillId="0" applyFill="1" borderId="9" applyBorder="1" applyAlignment="1" xfId="0">
      <alignment vertical="center" horizontal="center"/>
    </xf>
    <xf numFmtId="49" applyNumberFormat="1" fontId="16" applyFont="1" fillId="6" applyFill="1" borderId="9" applyBorder="1" applyAlignment="1" xfId="0">
      <alignment vertical="center" horizontal="center"/>
    </xf>
    <xf numFmtId="49" applyNumberFormat="1" fontId="16" applyFont="1" fillId="0" applyFill="1" borderId="9" applyBorder="1" applyAlignment="1" xfId="0">
      <alignment wrapText="1" vertical="center" horizontal="left"/>
    </xf>
    <xf numFmtId="49" applyNumberFormat="1" fontId="16" applyFont="1" fillId="6" applyFill="1" borderId="9" applyBorder="1" applyAlignment="1" xfId="0">
      <alignment wrapText="1" vertical="center" horizontal="left"/>
    </xf>
    <xf numFmtId="49" applyNumberFormat="1" fontId="5" applyFont="1" fillId="6" applyFill="1" borderId="9" applyBorder="1" applyAlignment="1" xfId="0">
      <alignment indent="2" vertical="center" horizontal="left"/>
    </xf>
    <xf numFmtId="49" applyNumberFormat="1" fontId="2" applyFont="1" fillId="6" applyFill="1" borderId="9" applyBorder="1" applyAlignment="1" xfId="0">
      <alignment vertical="center" horizontal="left"/>
    </xf>
    <xf numFmtId="49" applyNumberFormat="1" fontId="6" applyFont="1" fillId="6" applyFill="1" borderId="3" applyBorder="1" applyAlignment="1" xfId="0">
      <alignment vertical="center" horizontal="center"/>
    </xf>
    <xf numFmtId="49" applyNumberFormat="1" fontId="16" applyFont="1" fillId="6" applyFill="1" borderId="9" applyBorder="1" applyAlignment="1" xfId="0">
      <alignment vertical="center" horizontal="left"/>
    </xf>
    <xf numFmtId="49" applyNumberFormat="1" fontId="2" applyFont="1" fillId="6" applyFill="1" borderId="9" applyBorder="1" applyAlignment="1" xfId="0">
      <alignment wrapText="1" vertical="center" horizontal="left"/>
    </xf>
    <xf numFmtId="49" applyNumberFormat="1" fontId="8" applyFont="1" fillId="3" applyFill="1" borderId="9" applyBorder="1" applyAlignment="1" xfId="0">
      <alignment wrapText="1" vertical="center" horizontal="left"/>
    </xf>
    <xf numFmtId="49" applyNumberFormat="1" fontId="8" applyFont="1" fillId="3" applyFill="1" borderId="9" applyBorder="1" applyAlignment="1" xfId="0">
      <alignment vertical="center" horizontal="center"/>
    </xf>
    <xf numFmtId="49" applyNumberFormat="1" fontId="5" applyFont="1" fillId="3" applyFill="1" borderId="5" applyBorder="1" applyAlignment="1" xfId="0">
      <alignment vertical="center" horizontal="center"/>
    </xf>
    <xf numFmtId="49" applyNumberFormat="1" fontId="5" applyFont="1" fillId="3" applyFill="1" borderId="9" applyBorder="1" applyAlignment="1" xfId="0">
      <alignment vertical="center" horizontal="center"/>
    </xf>
    <xf numFmtId="49" applyNumberFormat="1" fontId="6" applyFont="1" fillId="3" applyFill="1" borderId="3" applyBorder="1" applyAlignment="1" xfId="0">
      <alignment vertical="center" horizontal="center"/>
    </xf>
    <xf numFmtId="49" applyNumberFormat="1" fontId="17" applyFont="1" fillId="6" applyFill="1" borderId="9" applyBorder="1" applyAlignment="1" xfId="0">
      <alignment vertical="center" horizontal="center"/>
    </xf>
    <xf numFmtId="49" applyNumberFormat="1" fontId="18" applyFont="1" fillId="6" applyFill="1" borderId="9" applyBorder="1" applyAlignment="1" xfId="0">
      <alignment vertical="center" horizontal="center"/>
    </xf>
    <xf numFmtId="2" applyNumberFormat="1" fontId="19" applyFont="1" fillId="3" applyFill="1" borderId="9" applyBorder="1" applyAlignment="1" xfId="0">
      <alignment vertical="center" horizontal="center"/>
    </xf>
    <xf numFmtId="2" applyNumberFormat="1" fontId="19" applyFont="1" fillId="0" applyFill="1" borderId="9" applyBorder="1" applyAlignment="1" xfId="0">
      <alignment vertical="center" horizontal="center"/>
    </xf>
    <xf numFmtId="2" applyNumberFormat="1" fontId="19" applyFont="1" fillId="7" applyFill="1" borderId="9" applyBorder="1" applyAlignment="1" xfId="0">
      <alignment vertical="center" horizontal="center"/>
    </xf>
    <xf numFmtId="2" applyNumberFormat="1" fontId="19" applyFont="1" fillId="6" applyFill="1" borderId="9" applyBorder="1" applyAlignment="1" xfId="0">
      <alignment vertical="center" horizontal="center"/>
    </xf>
    <xf numFmtId="2" applyNumberFormat="1" fontId="19" applyFont="1" fillId="5" applyFill="1" borderId="9" applyBorder="1" applyAlignment="1" xfId="0">
      <alignment vertical="center" horizontal="center"/>
    </xf>
    <xf numFmtId="0" applyNumberFormat="1" fontId="19" applyFont="1" fillId="3" applyFill="1" borderId="9" applyBorder="1" applyAlignment="1" xfId="0">
      <alignment wrapText="1" vertical="center" horizontal="left"/>
    </xf>
    <xf numFmtId="49" applyNumberFormat="1" fontId="17" applyFont="1" fillId="6" applyFill="1" borderId="9" applyBorder="1" applyAlignment="1" xfId="0">
      <alignment indent="2" vertical="center" horizontal="left"/>
    </xf>
    <xf numFmtId="2" applyNumberFormat="1" fontId="10" applyFont="1" fillId="0" applyFill="1" borderId="9" applyBorder="1" applyAlignment="1" xfId="0">
      <alignment vertical="center" horizontal="center"/>
    </xf>
    <xf numFmtId="2" applyNumberFormat="1" fontId="20" applyFont="1" fillId="0" applyFill="1" borderId="9" applyBorder="1" applyAlignment="1" xfId="0">
      <alignment vertical="center" horizontal="center"/>
    </xf>
    <xf numFmtId="2" applyNumberFormat="1" fontId="8" applyFont="1" fillId="0" applyFill="1" borderId="9" applyBorder="1" applyAlignment="1" xfId="0">
      <alignment vertical="center" horizontal="center"/>
    </xf>
    <xf numFmtId="2" applyNumberFormat="1" fontId="8" applyFont="1" fillId="5" applyFill="1" borderId="9" applyBorder="1" applyAlignment="1" xfId="0">
      <alignment vertical="center" horizontal="center"/>
    </xf>
    <xf numFmtId="49" applyNumberFormat="1" fontId="18" applyFont="1" fillId="0" applyFill="1" borderId="9" applyBorder="1" applyAlignment="1" xfId="0">
      <alignment vertical="center" horizontal="center"/>
    </xf>
    <xf numFmtId="49" applyNumberFormat="1" fontId="21" applyFont="1" fillId="0" applyFill="1" borderId="9" applyBorder="1" applyAlignment="1" xfId="0">
      <alignment vertical="center" horizontal="center"/>
    </xf>
    <xf numFmtId="1" applyNumberFormat="1" fontId="21" applyFont="1" fillId="0" applyFill="1" borderId="9" applyBorder="1" applyAlignment="1" xfId="0">
      <alignment vertical="center" horizontal="center"/>
    </xf>
    <xf numFmtId="49" applyNumberFormat="1" fontId="24" applyFont="1" fillId="6" applyFill="1" borderId="9" applyBorder="1" applyAlignment="1" xfId="0">
      <alignment vertical="center" horizontal="center"/>
    </xf>
    <xf numFmtId="49" applyNumberFormat="1" fontId="8" applyFont="1" fillId="3" applyFill="1" borderId="9" applyBorder="1" applyAlignment="1" xfId="0">
      <alignment wrapText="1" vertical="center" horizontal="left"/>
    </xf>
    <xf numFmtId="49" applyNumberFormat="1" fontId="8" applyFont="1" fillId="3" applyFill="1" borderId="9" applyBorder="1" applyAlignment="1" xfId="0">
      <alignment vertical="center" horizontal="center"/>
    </xf>
    <xf numFmtId="49" applyNumberFormat="1" fontId="17" applyFont="1" fillId="3" applyFill="1" borderId="9" applyBorder="1" applyAlignment="1" xfId="0">
      <alignment vertical="center" horizontal="center"/>
    </xf>
    <xf numFmtId="49" applyNumberFormat="1" fontId="2" applyFont="1" fillId="3" applyFill="1" borderId="9" applyBorder="1" applyAlignment="1" xfId="0">
      <alignment wrapText="1" vertical="center" horizontal="left"/>
    </xf>
    <xf numFmtId="0" applyNumberFormat="1" fontId="8" applyFont="1" fillId="3" applyFill="1" borderId="9" applyBorder="1" applyAlignment="1" xfId="0">
      <alignment wrapText="1" vertical="center" horizontal="left"/>
    </xf>
    <xf numFmtId="0" applyNumberFormat="1" fontId="8" applyFont="1" fillId="3" applyFill="1" borderId="9" applyBorder="1" applyAlignment="1" xfId="0">
      <alignment vertical="center" horizontal="center"/>
    </xf>
    <xf numFmtId="0" applyNumberFormat="1" fontId="2" applyFont="1" fillId="3" applyFill="1" borderId="9" applyBorder="1" applyAlignment="1" xfId="0">
      <alignment vertical="center" horizontal="center"/>
    </xf>
    <xf numFmtId="49" applyNumberFormat="1" fontId="6" applyFont="1" fillId="3" applyFill="1" borderId="9" applyBorder="1" applyAlignment="1" xfId="0">
      <alignment indent="2" vertical="center" horizontal="left"/>
    </xf>
    <xf numFmtId="2" applyNumberFormat="1" fontId="8" applyFont="1" fillId="3" applyFill="1" borderId="9" applyBorder="1" applyAlignment="1" xfId="0">
      <alignment vertical="center" horizontal="center"/>
    </xf>
    <xf numFmtId="2" applyNumberFormat="1" fontId="8" applyFont="1" fillId="3" applyFill="1" borderId="9" applyBorder="1" applyAlignment="1" xfId="0">
      <alignment vertical="center" horizontal="center"/>
    </xf>
    <xf numFmtId="49" applyNumberFormat="1" fontId="17" applyFont="1" fillId="3" applyFill="1" borderId="9" applyBorder="1" applyAlignment="1" xfId="0">
      <alignment indent="2" vertical="center" horizontal="left"/>
    </xf>
    <xf numFmtId="0" applyNumberFormat="1" fontId="8" applyFont="1" fillId="3" applyFill="1" borderId="9" applyBorder="1" applyAlignment="1" xfId="0">
      <alignment wrapText="1" vertical="center" horizontal="center"/>
    </xf>
    <xf numFmtId="49" applyNumberFormat="1" fontId="27" applyFont="1" fillId="0" applyFill="1" applyAlignment="1" xfId="0">
      <alignment vertical="center" horizontal="left"/>
    </xf>
    <xf numFmtId="49" applyNumberFormat="1" fontId="8" applyFont="1" fillId="0" applyFill="1" applyAlignment="1" xfId="0">
      <alignment vertical="center" horizontal="left"/>
    </xf>
    <xf numFmtId="49" applyNumberFormat="1" fontId="9" applyFont="1" fillId="3" applyFill="1" borderId="9" applyBorder="1" applyAlignment="1" xfId="0">
      <alignment vertical="center" horizontal="center"/>
    </xf>
    <xf numFmtId="49" applyNumberFormat="1" fontId="1" applyFont="1" fillId="3" applyFill="1" borderId="9" applyBorder="1" applyAlignment="1" xfId="0">
      <alignment vertical="center" horizontal="center"/>
    </xf>
    <xf numFmtId="49" applyNumberFormat="1" fontId="32" applyFont="1" fillId="0" applyFill="1" borderId="9" applyBorder="1" applyAlignment="1" xfId="0">
      <alignment vertical="center" horizontal="center"/>
    </xf>
    <xf numFmtId="49" applyNumberFormat="1" fontId="39" applyFont="1" fillId="0" applyFill="1" borderId="9" applyBorder="1" applyAlignment="1" xfId="0">
      <alignment vertical="center" horizontal="center"/>
    </xf>
    <xf numFmtId="49" applyNumberFormat="1" fontId="17" applyFont="1" fillId="0" applyFill="1" borderId="9" applyBorder="1" applyAlignment="1" xfId="0">
      <alignment vertical="center" horizontal="center"/>
    </xf>
    <xf numFmtId="0" applyNumberFormat="1" fontId="40" applyFont="1" fillId="0" applyFill="1" borderId="9" applyBorder="1" applyAlignment="1" xfId="0">
      <alignment vertical="center" horizontal="center"/>
    </xf>
    <xf numFmtId="0" applyNumberFormat="1" fontId="40" applyFont="1" fillId="3" applyFill="1" borderId="9" applyBorder="1" applyAlignment="1" xfId="0">
      <alignment vertical="center" horizontal="center"/>
    </xf>
    <xf numFmtId="49" applyNumberFormat="1" fontId="8" applyFont="1" fillId="0" applyFill="1" borderId="9" applyBorder="1" applyAlignment="1" xfId="0">
      <alignment vertical="center" horizontal="left"/>
    </xf>
    <xf numFmtId="49" applyNumberFormat="1" fontId="45" applyFont="1" fillId="0" applyFill="1" borderId="9" applyBorder="1" applyAlignment="1" xfId="0">
      <alignment vertical="center"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02"/>
  <sheetViews>
    <sheetView tabSelected="1" view="pageBreakPreview" topLeftCell="A247" zoomScaleNormal="100" zoomScaleSheetLayoutView="100" workbookViewId="0">
      <selection activeCell="A191" sqref="A191" activeCellId="0"/>
    </sheetView>
  </sheetViews>
  <sheetFormatPr defaultRowHeight="15" outlineLevelRow="0" outlineLevelCol="0"/>
  <cols>
    <col min="1" max="1" width="46" style="50" customWidth="1"/>
    <col min="2" max="2" width="11.5703125" style="57" customWidth="1"/>
    <col min="3" max="3" width="12.140625" style="3" customWidth="1"/>
    <col min="4" max="4" width="12.140625" style="3" customWidth="1"/>
    <col min="5" max="5" width="12.140625" style="3" customWidth="1"/>
    <col min="6" max="6" width="12.140625" style="3" customWidth="1"/>
    <col min="7" max="7" width="10.140625" style="60" customWidth="1"/>
    <col min="8" max="8" width="10.140625" style="63" customWidth="1"/>
    <col min="9" max="9" width="3.7109375" customWidth="1"/>
  </cols>
  <sheetData>
    <row r="2">
      <c r="A2" s="163" t="s">
        <v>565</v>
      </c>
      <c r="B2" s="163"/>
      <c r="C2" s="163"/>
      <c r="D2" s="163"/>
      <c r="E2" s="163"/>
      <c r="F2" s="163"/>
      <c r="G2" s="163"/>
      <c r="H2" s="163"/>
    </row>
    <row r="3" ht="12">
      <c r="A3" s="163"/>
      <c r="B3" s="163"/>
      <c r="C3" s="163"/>
      <c r="D3" s="163"/>
      <c r="E3" s="163"/>
      <c r="F3" s="163"/>
      <c r="G3" s="163"/>
      <c r="H3" s="163"/>
    </row>
    <row r="4" ht="12">
      <c r="A4" s="164"/>
      <c r="B4" s="164"/>
      <c r="C4" s="164"/>
      <c r="D4" s="164"/>
      <c r="E4" s="164"/>
      <c r="F4" s="164"/>
      <c r="G4" s="164"/>
      <c r="H4" s="164"/>
    </row>
    <row r="5" customHeight="1" ht="18">
      <c r="A5" s="165" t="s">
        <v>0</v>
      </c>
      <c r="B5" s="165"/>
      <c r="C5" s="165"/>
      <c r="D5" s="165"/>
      <c r="E5" s="165"/>
      <c r="F5" s="165"/>
      <c r="G5" s="165"/>
      <c r="H5" s="165"/>
    </row>
    <row r="6" customHeight="1" ht="27">
      <c r="A6" s="166" t="s">
        <v>1</v>
      </c>
      <c r="B6" s="167" t="s">
        <v>158</v>
      </c>
      <c r="C6" s="168" t="s">
        <v>2</v>
      </c>
      <c r="D6" s="169"/>
      <c r="E6" s="169"/>
      <c r="F6" s="167" t="s">
        <v>154</v>
      </c>
      <c r="G6" s="168" t="s">
        <v>4</v>
      </c>
      <c r="H6" s="170"/>
    </row>
    <row r="7" customHeight="1" ht="45">
      <c r="A7" s="171"/>
      <c r="B7" s="172"/>
      <c r="C7" s="173" t="s">
        <v>157</v>
      </c>
      <c r="D7" s="174" t="s">
        <v>156</v>
      </c>
      <c r="E7" s="175" t="s">
        <v>155</v>
      </c>
      <c r="F7" s="176"/>
      <c r="G7" s="177" t="s">
        <v>160</v>
      </c>
      <c r="H7" s="178" t="s">
        <v>153</v>
      </c>
    </row>
    <row r="8">
      <c r="A8" s="179" t="s">
        <v>8</v>
      </c>
      <c r="B8" s="180"/>
      <c r="C8" s="180"/>
      <c r="D8" s="180"/>
      <c r="E8" s="180"/>
      <c r="F8" s="181"/>
      <c r="G8" s="180"/>
      <c r="H8" s="182"/>
    </row>
    <row r="9" customHeight="1" ht="18">
      <c r="A9" s="183" t="s">
        <v>36</v>
      </c>
      <c r="B9" s="184" t="s">
        <v>398</v>
      </c>
      <c r="C9" s="184" t="s">
        <v>295</v>
      </c>
      <c r="D9" s="184" t="s">
        <v>399</v>
      </c>
      <c r="E9" s="184" t="s">
        <v>296</v>
      </c>
      <c r="F9" s="184" t="s">
        <v>297</v>
      </c>
      <c r="G9" s="185" t="s">
        <v>37</v>
      </c>
      <c r="H9" s="385" t="s">
        <v>552</v>
      </c>
    </row>
    <row r="10" customHeight="1" ht="27">
      <c r="A10" s="186" t="s">
        <v>331</v>
      </c>
      <c r="B10" s="184" t="s">
        <v>240</v>
      </c>
      <c r="C10" s="184" t="s">
        <v>429</v>
      </c>
      <c r="D10" s="184" t="s">
        <v>430</v>
      </c>
      <c r="E10" s="184" t="s">
        <v>431</v>
      </c>
      <c r="F10" s="184" t="s">
        <v>524</v>
      </c>
      <c r="G10" s="185" t="s">
        <v>294</v>
      </c>
      <c r="H10" s="185" t="s">
        <v>198</v>
      </c>
    </row>
    <row r="11" customHeight="1" ht="18">
      <c r="A11" s="183" t="s">
        <v>113</v>
      </c>
      <c r="B11" s="184" t="s">
        <v>49</v>
      </c>
      <c r="C11" s="184" t="s">
        <v>50</v>
      </c>
      <c r="D11" s="184" t="s">
        <v>51</v>
      </c>
      <c r="E11" s="184" t="s">
        <v>52</v>
      </c>
      <c r="F11" s="184" t="s">
        <v>53</v>
      </c>
      <c r="G11" s="187" t="s">
        <v>164</v>
      </c>
      <c r="H11" s="185"/>
      <c r="L11" s="47"/>
      <c r="M11" s="47"/>
      <c r="N11" s="47"/>
      <c r="O11" s="60"/>
      <c r="P11" s="63"/>
    </row>
    <row r="12" customHeight="1" ht="18">
      <c r="A12" s="188" t="s">
        <v>211</v>
      </c>
      <c r="B12" s="189">
        <v>100</v>
      </c>
      <c r="C12" s="189">
        <v>0.41</v>
      </c>
      <c r="D12" s="189">
        <v>0.41</v>
      </c>
      <c r="E12" s="189">
        <v>10.13</v>
      </c>
      <c r="F12" s="189">
        <v>46.8</v>
      </c>
      <c r="G12" s="190">
        <v>338</v>
      </c>
      <c r="H12" s="190">
        <v>2011</v>
      </c>
    </row>
    <row r="13" customHeight="1" ht="18">
      <c r="A13" s="183" t="s">
        <v>55</v>
      </c>
      <c r="B13" s="184" t="s">
        <v>43</v>
      </c>
      <c r="C13" s="184" t="s">
        <v>298</v>
      </c>
      <c r="D13" s="184" t="s">
        <v>233</v>
      </c>
      <c r="E13" s="184" t="s">
        <v>299</v>
      </c>
      <c r="F13" s="184" t="s">
        <v>300</v>
      </c>
      <c r="G13" s="185" t="s">
        <v>196</v>
      </c>
      <c r="H13" s="187"/>
    </row>
    <row r="14" customHeight="1" ht="18" customFormat="1" s="35">
      <c r="A14" s="191" t="s">
        <v>197</v>
      </c>
      <c r="B14" s="365" t="s">
        <v>564</v>
      </c>
      <c r="C14" s="193">
        <f>C9+C10+C11+C12+C13</f>
        <v>17.77</v>
      </c>
      <c r="D14" s="193">
        <f>D9+D10+D11+D12+D13</f>
        <v>18.27</v>
      </c>
      <c r="E14" s="193">
        <f>E9+E10+E11+E12+E13</f>
        <v>77.43</v>
      </c>
      <c r="F14" s="193">
        <f>F9+F10+F11+F12+F13</f>
        <v>542.86</v>
      </c>
      <c r="G14" s="194"/>
      <c r="H14" s="194"/>
    </row>
    <row r="15">
      <c r="A15" s="195" t="s">
        <v>10</v>
      </c>
      <c r="B15" s="196"/>
      <c r="C15" s="196"/>
      <c r="D15" s="196"/>
      <c r="E15" s="196"/>
      <c r="F15" s="196"/>
      <c r="G15" s="197"/>
      <c r="H15" s="198"/>
    </row>
    <row r="16" customHeight="1" ht="27" customFormat="1" s="1">
      <c r="A16" s="199" t="s">
        <v>379</v>
      </c>
      <c r="B16" s="200">
        <v>60</v>
      </c>
      <c r="C16" s="200">
        <v>0</v>
      </c>
      <c r="D16" s="200">
        <v>3</v>
      </c>
      <c r="E16" s="200">
        <v>5.1</v>
      </c>
      <c r="F16" s="201">
        <v>62</v>
      </c>
      <c r="G16" s="200">
        <v>19</v>
      </c>
      <c r="H16" s="202">
        <v>2008</v>
      </c>
    </row>
    <row r="17" ht="30" customFormat="1" s="1">
      <c r="A17" s="186" t="s">
        <v>366</v>
      </c>
      <c r="B17" s="184" t="s">
        <v>221</v>
      </c>
      <c r="C17" s="184" t="s">
        <v>209</v>
      </c>
      <c r="D17" s="184" t="s">
        <v>143</v>
      </c>
      <c r="E17" s="184" t="s">
        <v>523</v>
      </c>
      <c r="F17" s="184" t="s">
        <v>436</v>
      </c>
      <c r="G17" s="185" t="s">
        <v>222</v>
      </c>
      <c r="H17" s="185" t="s">
        <v>38</v>
      </c>
    </row>
    <row r="18" customHeight="1" ht="18" customFormat="1" s="1">
      <c r="A18" s="183" t="s">
        <v>347</v>
      </c>
      <c r="B18" s="184" t="s">
        <v>400</v>
      </c>
      <c r="C18" s="184" t="s">
        <v>432</v>
      </c>
      <c r="D18" s="184" t="s">
        <v>433</v>
      </c>
      <c r="E18" s="184" t="s">
        <v>434</v>
      </c>
      <c r="F18" s="184" t="s">
        <v>435</v>
      </c>
      <c r="G18" s="185" t="s">
        <v>348</v>
      </c>
      <c r="H18" s="185" t="s">
        <v>220</v>
      </c>
    </row>
    <row r="19" customHeight="1" ht="18" customFormat="1" s="1">
      <c r="A19" s="183" t="s">
        <v>371</v>
      </c>
      <c r="B19" s="184" t="s">
        <v>49</v>
      </c>
      <c r="C19" s="184" t="s">
        <v>205</v>
      </c>
      <c r="D19" s="184" t="s">
        <v>372</v>
      </c>
      <c r="E19" s="184" t="s">
        <v>373</v>
      </c>
      <c r="F19" s="184" t="s">
        <v>236</v>
      </c>
      <c r="G19" s="385" t="s">
        <v>325</v>
      </c>
      <c r="H19" s="386" t="s">
        <v>552</v>
      </c>
    </row>
    <row r="20" customHeight="1" ht="30" customFormat="1" s="1">
      <c r="A20" s="186" t="s">
        <v>387</v>
      </c>
      <c r="B20" s="184" t="s">
        <v>43</v>
      </c>
      <c r="C20" s="184" t="s">
        <v>301</v>
      </c>
      <c r="D20" s="184" t="s">
        <v>302</v>
      </c>
      <c r="E20" s="184" t="s">
        <v>303</v>
      </c>
      <c r="F20" s="184" t="s">
        <v>304</v>
      </c>
      <c r="G20" s="185" t="s">
        <v>196</v>
      </c>
      <c r="H20" s="187"/>
    </row>
    <row r="21" customHeight="1" ht="18" customFormat="1" s="1">
      <c r="A21" s="183" t="s">
        <v>386</v>
      </c>
      <c r="B21" s="184" t="s">
        <v>87</v>
      </c>
      <c r="C21" s="184" t="s">
        <v>144</v>
      </c>
      <c r="D21" s="184" t="s">
        <v>125</v>
      </c>
      <c r="E21" s="184" t="s">
        <v>305</v>
      </c>
      <c r="F21" s="184" t="s">
        <v>306</v>
      </c>
      <c r="G21" s="185" t="s">
        <v>196</v>
      </c>
      <c r="H21" s="187"/>
    </row>
    <row r="22" ht="12" customFormat="1" s="38">
      <c r="A22" s="191" t="s">
        <v>197</v>
      </c>
      <c r="B22" s="203">
        <v>840</v>
      </c>
      <c r="C22" s="193">
        <f>C16+C17+C18+C19+C20+C21</f>
        <v>29.68</v>
      </c>
      <c r="D22" s="193">
        <f>D16+D17+D18+D19+D20+D21</f>
        <v>30.52</v>
      </c>
      <c r="E22" s="193">
        <f>E16+E17+E18+E19+E20+E21</f>
        <v>129.01</v>
      </c>
      <c r="F22" s="193">
        <f>F16+F17+F18+F19+F20+F21</f>
        <v>904.8</v>
      </c>
      <c r="G22" s="194"/>
      <c r="H22" s="204"/>
    </row>
    <row r="23">
      <c r="A23" s="205" t="s">
        <v>11</v>
      </c>
      <c r="B23" s="197"/>
      <c r="C23" s="197"/>
      <c r="D23" s="197"/>
      <c r="E23" s="197"/>
      <c r="F23" s="197"/>
      <c r="G23" s="197"/>
      <c r="H23" s="198"/>
    </row>
    <row r="24" customHeight="1" ht="27">
      <c r="A24" s="183" t="s">
        <v>328</v>
      </c>
      <c r="B24" s="184" t="s">
        <v>63</v>
      </c>
      <c r="C24" s="184" t="s">
        <v>437</v>
      </c>
      <c r="D24" s="184" t="s">
        <v>438</v>
      </c>
      <c r="E24" s="184" t="s">
        <v>439</v>
      </c>
      <c r="F24" s="184" t="s">
        <v>440</v>
      </c>
      <c r="G24" s="187" t="s">
        <v>329</v>
      </c>
      <c r="H24" s="185" t="s">
        <v>198</v>
      </c>
    </row>
    <row r="25" customHeight="1" ht="33">
      <c r="A25" s="206" t="s">
        <v>342</v>
      </c>
      <c r="B25" s="184" t="s">
        <v>49</v>
      </c>
      <c r="C25" s="184" t="s">
        <v>59</v>
      </c>
      <c r="D25" s="184" t="s">
        <v>64</v>
      </c>
      <c r="E25" s="184" t="s">
        <v>65</v>
      </c>
      <c r="F25" s="184" t="s">
        <v>388</v>
      </c>
      <c r="G25" s="207">
        <v>442</v>
      </c>
      <c r="H25" s="207">
        <v>2008</v>
      </c>
    </row>
    <row r="26" customHeight="1" ht="18">
      <c r="A26" s="89" t="s">
        <v>199</v>
      </c>
      <c r="B26" s="81" t="s">
        <v>63</v>
      </c>
      <c r="C26" s="2" t="s">
        <v>401</v>
      </c>
      <c r="D26" s="5" t="s">
        <v>402</v>
      </c>
      <c r="E26" s="5" t="s">
        <v>403</v>
      </c>
      <c r="F26" s="5" t="s">
        <v>404</v>
      </c>
      <c r="G26" s="30">
        <v>338</v>
      </c>
      <c r="H26" s="30">
        <v>2011</v>
      </c>
    </row>
    <row r="27" ht="12" customFormat="1" s="38">
      <c r="A27" s="32" t="s">
        <v>197</v>
      </c>
      <c r="B27" s="73">
        <v>400</v>
      </c>
      <c r="C27" s="34">
        <f>C24+C25+C26</f>
        <v>12.709999999999999</v>
      </c>
      <c r="D27" s="31">
        <f>D24+D26</f>
        <v>13.04</v>
      </c>
      <c r="E27" s="31">
        <f>E24+E25+E26</f>
        <v>55.28</v>
      </c>
      <c r="F27" s="31">
        <f>F24+F25+F26</f>
        <v>387.74999999999994</v>
      </c>
      <c r="G27" s="62"/>
      <c r="H27" s="64"/>
    </row>
    <row r="28" ht="12" customFormat="1" s="38">
      <c r="A28" s="99" t="s">
        <v>201</v>
      </c>
      <c r="B28" s="100"/>
      <c r="C28" s="36">
        <f>C14+C22+C27</f>
        <v>60.160000000000004</v>
      </c>
      <c r="D28" s="37">
        <f>D14+D22+D27</f>
        <v>61.83</v>
      </c>
      <c r="E28" s="37">
        <f>E14+E22+E27</f>
        <v>261.72</v>
      </c>
      <c r="F28" s="37">
        <f>F14+F22+F27</f>
        <v>1835.4099999999999</v>
      </c>
      <c r="G28" s="62"/>
      <c r="H28" s="64"/>
    </row>
    <row r="29" customHeight="1" ht="18" customFormat="1" s="1">
      <c r="A29" s="136" t="s">
        <v>13</v>
      </c>
      <c r="B29" s="137"/>
      <c r="C29" s="137"/>
      <c r="D29" s="137"/>
      <c r="E29" s="137"/>
      <c r="F29" s="141"/>
      <c r="G29" s="137"/>
      <c r="H29" s="139"/>
    </row>
    <row r="30">
      <c r="A30" s="105" t="s">
        <v>1</v>
      </c>
      <c r="B30" s="107" t="s">
        <v>14</v>
      </c>
      <c r="C30" s="154" t="s">
        <v>2</v>
      </c>
      <c r="D30" s="155"/>
      <c r="E30" s="146"/>
      <c r="F30" s="161" t="s">
        <v>3</v>
      </c>
      <c r="G30" s="160" t="s">
        <v>160</v>
      </c>
      <c r="H30" s="151" t="s">
        <v>165</v>
      </c>
    </row>
    <row r="31" customHeight="1" ht="48">
      <c r="A31" s="106"/>
      <c r="B31" s="108"/>
      <c r="C31" s="23" t="s">
        <v>5</v>
      </c>
      <c r="D31" s="23" t="s">
        <v>6</v>
      </c>
      <c r="E31" s="22" t="s">
        <v>7</v>
      </c>
      <c r="F31" s="162"/>
      <c r="G31" s="145"/>
      <c r="H31" s="152"/>
    </row>
    <row r="32">
      <c r="A32" s="95" t="s">
        <v>8</v>
      </c>
      <c r="B32" s="96"/>
      <c r="C32" s="96"/>
      <c r="D32" s="96"/>
      <c r="E32" s="96"/>
      <c r="F32" s="101"/>
      <c r="G32" s="96"/>
      <c r="H32" s="98"/>
    </row>
    <row r="33" customHeight="1" ht="18">
      <c r="A33" s="183" t="s">
        <v>314</v>
      </c>
      <c r="B33" s="184" t="s">
        <v>43</v>
      </c>
      <c r="C33" s="184" t="s">
        <v>44</v>
      </c>
      <c r="D33" s="184" t="s">
        <v>45</v>
      </c>
      <c r="E33" s="184" t="s">
        <v>46</v>
      </c>
      <c r="F33" s="208">
        <v>136</v>
      </c>
      <c r="G33" s="185" t="s">
        <v>21</v>
      </c>
      <c r="H33" s="185" t="s">
        <v>38</v>
      </c>
    </row>
    <row r="34" customHeight="1" ht="18">
      <c r="A34" s="209" t="s">
        <v>67</v>
      </c>
      <c r="B34" s="210" t="s">
        <v>49</v>
      </c>
      <c r="C34" s="210" t="s">
        <v>441</v>
      </c>
      <c r="D34" s="210" t="s">
        <v>442</v>
      </c>
      <c r="E34" s="210" t="s">
        <v>443</v>
      </c>
      <c r="F34" s="211">
        <v>202.57</v>
      </c>
      <c r="G34" s="212" t="s">
        <v>202</v>
      </c>
      <c r="H34" s="212" t="s">
        <v>38</v>
      </c>
    </row>
    <row r="35" customHeight="1" ht="18">
      <c r="A35" s="183" t="s">
        <v>68</v>
      </c>
      <c r="B35" s="189" t="s">
        <v>49</v>
      </c>
      <c r="C35" s="213" t="s">
        <v>57</v>
      </c>
      <c r="D35" s="213" t="s">
        <v>213</v>
      </c>
      <c r="E35" s="213">
        <v>5.6</v>
      </c>
      <c r="F35" s="214">
        <v>24</v>
      </c>
      <c r="G35" s="185" t="s">
        <v>203</v>
      </c>
      <c r="H35" s="185" t="s">
        <v>198</v>
      </c>
    </row>
    <row r="36" customHeight="1" ht="18">
      <c r="A36" s="183" t="s">
        <v>69</v>
      </c>
      <c r="B36" s="184" t="s">
        <v>87</v>
      </c>
      <c r="C36" s="184" t="s">
        <v>120</v>
      </c>
      <c r="D36" s="184" t="s">
        <v>145</v>
      </c>
      <c r="E36" s="184" t="s">
        <v>341</v>
      </c>
      <c r="F36" s="208">
        <v>138</v>
      </c>
      <c r="G36" s="185" t="s">
        <v>196</v>
      </c>
      <c r="H36" s="215"/>
    </row>
    <row r="37" customHeight="1" ht="18">
      <c r="A37" s="183" t="s">
        <v>70</v>
      </c>
      <c r="B37" s="184" t="s">
        <v>63</v>
      </c>
      <c r="C37" s="184" t="s">
        <v>405</v>
      </c>
      <c r="D37" s="184" t="s">
        <v>406</v>
      </c>
      <c r="E37" s="184" t="s">
        <v>407</v>
      </c>
      <c r="F37" s="208">
        <v>42.33</v>
      </c>
      <c r="G37" s="190">
        <v>338</v>
      </c>
      <c r="H37" s="190">
        <v>2011</v>
      </c>
    </row>
    <row r="38" ht="12" customFormat="1" s="38">
      <c r="A38" s="191" t="s">
        <v>197</v>
      </c>
      <c r="B38" s="203">
        <f>B33+B34+B35+B36+B37</f>
        <v>590</v>
      </c>
      <c r="C38" s="216">
        <f>C33+C34+C35+C36+C37</f>
        <v>17.8</v>
      </c>
      <c r="D38" s="216">
        <f>D33+D34+D35+D36+D37</f>
        <v>18.26</v>
      </c>
      <c r="E38" s="216">
        <f>E33+E34+E35+E36+E37</f>
        <v>77.39000000000001</v>
      </c>
      <c r="F38" s="216">
        <f>F33+F34+F35+F36+F37</f>
        <v>542.9</v>
      </c>
      <c r="G38" s="217"/>
      <c r="H38" s="204"/>
    </row>
    <row r="39">
      <c r="A39" s="205" t="s">
        <v>10</v>
      </c>
      <c r="B39" s="197"/>
      <c r="C39" s="197"/>
      <c r="D39" s="197"/>
      <c r="E39" s="197"/>
      <c r="F39" s="197"/>
      <c r="G39" s="197"/>
      <c r="H39" s="198"/>
    </row>
    <row r="40" customHeight="1" ht="30">
      <c r="A40" s="186" t="s">
        <v>71</v>
      </c>
      <c r="B40" s="184" t="s">
        <v>58</v>
      </c>
      <c r="C40" s="184" t="s">
        <v>245</v>
      </c>
      <c r="D40" s="184" t="s">
        <v>261</v>
      </c>
      <c r="E40" s="184" t="s">
        <v>355</v>
      </c>
      <c r="F40" s="184" t="s">
        <v>356</v>
      </c>
      <c r="G40" s="185" t="s">
        <v>262</v>
      </c>
      <c r="H40" s="185" t="s">
        <v>198</v>
      </c>
    </row>
    <row r="41" ht="30">
      <c r="A41" s="186" t="s">
        <v>230</v>
      </c>
      <c r="B41" s="184" t="s">
        <v>229</v>
      </c>
      <c r="C41" s="184" t="s">
        <v>147</v>
      </c>
      <c r="D41" s="184" t="s">
        <v>444</v>
      </c>
      <c r="E41" s="184" t="s">
        <v>445</v>
      </c>
      <c r="F41" s="184" t="s">
        <v>446</v>
      </c>
      <c r="G41" s="187" t="s">
        <v>166</v>
      </c>
      <c r="H41" s="187" t="s">
        <v>162</v>
      </c>
    </row>
    <row r="42" ht="30">
      <c r="A42" s="218" t="s">
        <v>231</v>
      </c>
      <c r="B42" s="184" t="s">
        <v>63</v>
      </c>
      <c r="C42" s="184" t="s">
        <v>237</v>
      </c>
      <c r="D42" s="184" t="s">
        <v>238</v>
      </c>
      <c r="E42" s="184" t="s">
        <v>290</v>
      </c>
      <c r="F42" s="184" t="s">
        <v>239</v>
      </c>
      <c r="G42" s="187" t="s">
        <v>196</v>
      </c>
      <c r="H42" s="219"/>
    </row>
    <row r="43" customHeight="1" ht="21">
      <c r="A43" s="186" t="s">
        <v>232</v>
      </c>
      <c r="B43" s="184" t="s">
        <v>54</v>
      </c>
      <c r="C43" s="184" t="s">
        <v>233</v>
      </c>
      <c r="D43" s="184" t="s">
        <v>234</v>
      </c>
      <c r="E43" s="184" t="s">
        <v>289</v>
      </c>
      <c r="F43" s="184" t="s">
        <v>235</v>
      </c>
      <c r="G43" s="185" t="s">
        <v>293</v>
      </c>
      <c r="H43" s="220" t="s">
        <v>198</v>
      </c>
    </row>
    <row r="44" customHeight="1" ht="18">
      <c r="A44" s="188" t="s">
        <v>374</v>
      </c>
      <c r="B44" s="189" t="s">
        <v>49</v>
      </c>
      <c r="C44" s="189">
        <v>0.2</v>
      </c>
      <c r="D44" s="189">
        <v>0.2</v>
      </c>
      <c r="E44" s="189">
        <v>20.1</v>
      </c>
      <c r="F44" s="189">
        <v>87.8</v>
      </c>
      <c r="G44" s="387">
        <v>12</v>
      </c>
      <c r="H44" s="386" t="s">
        <v>552</v>
      </c>
    </row>
    <row r="45" ht="30">
      <c r="A45" s="186" t="s">
        <v>387</v>
      </c>
      <c r="B45" s="184" t="s">
        <v>43</v>
      </c>
      <c r="C45" s="184" t="s">
        <v>301</v>
      </c>
      <c r="D45" s="184" t="s">
        <v>302</v>
      </c>
      <c r="E45" s="184" t="s">
        <v>303</v>
      </c>
      <c r="F45" s="184" t="s">
        <v>304</v>
      </c>
      <c r="G45" s="185" t="s">
        <v>196</v>
      </c>
      <c r="H45" s="222"/>
    </row>
    <row r="46" customHeight="1" ht="18">
      <c r="A46" s="183" t="s">
        <v>386</v>
      </c>
      <c r="B46" s="184" t="s">
        <v>87</v>
      </c>
      <c r="C46" s="223" t="s">
        <v>144</v>
      </c>
      <c r="D46" s="223" t="s">
        <v>125</v>
      </c>
      <c r="E46" s="224" t="s">
        <v>305</v>
      </c>
      <c r="F46" s="223" t="s">
        <v>306</v>
      </c>
      <c r="G46" s="225" t="s">
        <v>196</v>
      </c>
      <c r="H46" s="222"/>
    </row>
    <row r="47" ht="12" customFormat="1" s="38">
      <c r="A47" s="191" t="s">
        <v>197</v>
      </c>
      <c r="B47" s="203">
        <v>820</v>
      </c>
      <c r="C47" s="226">
        <f>C40+C41+C42+C43+C44+C45+C46</f>
        <v>29.639999999999997</v>
      </c>
      <c r="D47" s="226">
        <f>D40+D41+D42+D43+D44+D45+D46</f>
        <v>30.43</v>
      </c>
      <c r="E47" s="227">
        <f>E40+E41+E42+E43+E44+E45+E46</f>
        <v>129.01</v>
      </c>
      <c r="F47" s="228">
        <f>F40+F41+F42+F43+F44+F45+F46</f>
        <v>904.73</v>
      </c>
      <c r="G47" s="229"/>
      <c r="H47" s="229"/>
    </row>
    <row r="48" customHeight="1" ht="18" customFormat="1" s="1">
      <c r="A48" s="230" t="s">
        <v>11</v>
      </c>
      <c r="B48" s="231"/>
      <c r="C48" s="231"/>
      <c r="D48" s="231"/>
      <c r="E48" s="231"/>
      <c r="F48" s="231"/>
      <c r="G48" s="231"/>
      <c r="H48" s="232"/>
    </row>
    <row r="49" customHeight="1" ht="21">
      <c r="A49" s="183" t="s">
        <v>76</v>
      </c>
      <c r="B49" s="184" t="s">
        <v>200</v>
      </c>
      <c r="C49" s="184" t="s">
        <v>447</v>
      </c>
      <c r="D49" s="184" t="s">
        <v>448</v>
      </c>
      <c r="E49" s="184" t="s">
        <v>449</v>
      </c>
      <c r="F49" s="184" t="s">
        <v>450</v>
      </c>
      <c r="G49" s="185" t="s">
        <v>196</v>
      </c>
      <c r="H49" s="185"/>
    </row>
    <row r="50" customHeight="1" ht="21">
      <c r="A50" s="183" t="s">
        <v>78</v>
      </c>
      <c r="B50" s="184" t="s">
        <v>49</v>
      </c>
      <c r="C50" s="184" t="s">
        <v>39</v>
      </c>
      <c r="D50" s="184" t="s">
        <v>79</v>
      </c>
      <c r="E50" s="184" t="s">
        <v>60</v>
      </c>
      <c r="F50" s="184" t="s">
        <v>80</v>
      </c>
      <c r="G50" s="185" t="s">
        <v>196</v>
      </c>
      <c r="H50" s="187"/>
    </row>
    <row r="51" customHeight="1" ht="21">
      <c r="A51" s="89" t="s">
        <v>103</v>
      </c>
      <c r="B51" s="2" t="s">
        <v>63</v>
      </c>
      <c r="C51" s="2" t="s">
        <v>104</v>
      </c>
      <c r="D51" s="5" t="s">
        <v>205</v>
      </c>
      <c r="E51" s="2" t="s">
        <v>206</v>
      </c>
      <c r="F51" s="5" t="s">
        <v>207</v>
      </c>
      <c r="G51" s="30">
        <v>338</v>
      </c>
      <c r="H51" s="30">
        <v>2011</v>
      </c>
    </row>
    <row r="52" ht="12" customFormat="1" s="38">
      <c r="A52" s="32" t="s">
        <v>197</v>
      </c>
      <c r="B52" s="77">
        <f>B49+B50+B51</f>
        <v>365</v>
      </c>
      <c r="C52" s="34">
        <f>C49+C50+C51</f>
        <v>12.69</v>
      </c>
      <c r="D52" s="31">
        <f>D49+D50+D51</f>
        <v>13.049999999999999</v>
      </c>
      <c r="E52" s="34">
        <f>E49+E50+E51</f>
        <v>55.28</v>
      </c>
      <c r="F52" s="34">
        <f>F49+F50+F51</f>
        <v>387.73</v>
      </c>
      <c r="G52" s="61"/>
      <c r="H52" s="61"/>
    </row>
    <row r="53" ht="12" customFormat="1" s="38">
      <c r="A53" s="99" t="s">
        <v>201</v>
      </c>
      <c r="B53" s="100"/>
      <c r="C53" s="37">
        <f>C38+C47+C52</f>
        <v>60.129999999999995</v>
      </c>
      <c r="D53" s="37">
        <f>D38+D47+D52</f>
        <v>61.739999999999995</v>
      </c>
      <c r="E53" s="37">
        <f>E38+E47+E52</f>
        <v>261.68</v>
      </c>
      <c r="F53" s="37">
        <f>F38+F47+F52</f>
        <v>1835.3600000000001</v>
      </c>
      <c r="G53" s="62"/>
      <c r="H53" s="64"/>
    </row>
    <row r="54" customHeight="1" ht="18" customFormat="1" s="1">
      <c r="A54" s="136" t="s">
        <v>15</v>
      </c>
      <c r="B54" s="137"/>
      <c r="C54" s="137"/>
      <c r="D54" s="137"/>
      <c r="E54" s="137"/>
      <c r="F54" s="141"/>
      <c r="G54" s="137"/>
      <c r="H54" s="139"/>
    </row>
    <row r="55">
      <c r="A55" s="105" t="s">
        <v>1</v>
      </c>
      <c r="B55" s="107" t="s">
        <v>14</v>
      </c>
      <c r="C55" s="154" t="s">
        <v>2</v>
      </c>
      <c r="D55" s="155"/>
      <c r="E55" s="146"/>
      <c r="F55" s="156" t="s">
        <v>16</v>
      </c>
      <c r="G55" s="160" t="s">
        <v>160</v>
      </c>
      <c r="H55" s="151" t="s">
        <v>165</v>
      </c>
    </row>
    <row r="56" customHeight="1" ht="39">
      <c r="A56" s="106"/>
      <c r="B56" s="108"/>
      <c r="C56" s="23" t="s">
        <v>5</v>
      </c>
      <c r="D56" s="23" t="s">
        <v>6</v>
      </c>
      <c r="E56" s="22" t="s">
        <v>7</v>
      </c>
      <c r="F56" s="157"/>
      <c r="G56" s="145"/>
      <c r="H56" s="152"/>
    </row>
    <row r="57" customHeight="1" ht="18" customFormat="1" s="1">
      <c r="A57" s="133" t="s">
        <v>8</v>
      </c>
      <c r="B57" s="134"/>
      <c r="C57" s="134"/>
      <c r="D57" s="134"/>
      <c r="E57" s="134"/>
      <c r="F57" s="146"/>
      <c r="G57" s="134"/>
      <c r="H57" s="135"/>
    </row>
    <row r="58" customHeight="1" ht="18">
      <c r="A58" s="183" t="s">
        <v>81</v>
      </c>
      <c r="B58" s="184" t="s">
        <v>43</v>
      </c>
      <c r="C58" s="184" t="s">
        <v>242</v>
      </c>
      <c r="D58" s="184" t="s">
        <v>319</v>
      </c>
      <c r="E58" s="184" t="s">
        <v>262</v>
      </c>
      <c r="F58" s="184" t="s">
        <v>320</v>
      </c>
      <c r="G58" s="187" t="s">
        <v>167</v>
      </c>
      <c r="H58" s="185" t="s">
        <v>198</v>
      </c>
    </row>
    <row r="59" customHeight="1" ht="30">
      <c r="A59" s="186" t="s">
        <v>317</v>
      </c>
      <c r="B59" s="184" t="s">
        <v>316</v>
      </c>
      <c r="C59" s="184" t="s">
        <v>99</v>
      </c>
      <c r="D59" s="184" t="s">
        <v>451</v>
      </c>
      <c r="E59" s="184" t="s">
        <v>452</v>
      </c>
      <c r="F59" s="184" t="s">
        <v>453</v>
      </c>
      <c r="G59" s="185" t="s">
        <v>318</v>
      </c>
      <c r="H59" s="185" t="s">
        <v>198</v>
      </c>
    </row>
    <row r="60" customHeight="1" ht="21">
      <c r="A60" s="183" t="s">
        <v>82</v>
      </c>
      <c r="B60" s="233" t="s">
        <v>49</v>
      </c>
      <c r="C60" s="184" t="s">
        <v>84</v>
      </c>
      <c r="D60" s="184" t="s">
        <v>62</v>
      </c>
      <c r="E60" s="184" t="s">
        <v>85</v>
      </c>
      <c r="F60" s="184" t="s">
        <v>86</v>
      </c>
      <c r="G60" s="187" t="s">
        <v>168</v>
      </c>
      <c r="H60" s="185"/>
    </row>
    <row r="61" customHeight="1" ht="21">
      <c r="A61" s="188" t="s">
        <v>214</v>
      </c>
      <c r="B61" s="189">
        <v>35</v>
      </c>
      <c r="C61" s="189">
        <v>0.63</v>
      </c>
      <c r="D61" s="189">
        <v>0.1</v>
      </c>
      <c r="E61" s="189">
        <v>28.4</v>
      </c>
      <c r="F61" s="189">
        <v>111.3</v>
      </c>
      <c r="G61" s="185" t="s">
        <v>196</v>
      </c>
      <c r="H61" s="187"/>
    </row>
    <row r="62" customHeight="1" ht="21">
      <c r="A62" s="183" t="s">
        <v>152</v>
      </c>
      <c r="B62" s="184" t="s">
        <v>63</v>
      </c>
      <c r="C62" s="184" t="s">
        <v>410</v>
      </c>
      <c r="D62" s="184" t="s">
        <v>411</v>
      </c>
      <c r="E62" s="184" t="s">
        <v>264</v>
      </c>
      <c r="F62" s="184" t="s">
        <v>412</v>
      </c>
      <c r="G62" s="190">
        <v>338</v>
      </c>
      <c r="H62" s="190">
        <v>2011</v>
      </c>
    </row>
    <row r="63">
      <c r="A63" s="183" t="s">
        <v>9</v>
      </c>
      <c r="B63" s="234" t="s">
        <v>413</v>
      </c>
      <c r="C63" s="193">
        <f>C58+C59+C60+C61+C62</f>
        <v>17.8</v>
      </c>
      <c r="D63" s="193">
        <f>D58+D59+D60+D61+D62</f>
        <v>18.259999999999998</v>
      </c>
      <c r="E63" s="193">
        <f>E58+E59+E60+E61+E62</f>
        <v>77.4</v>
      </c>
      <c r="F63" s="193">
        <f>F58+F59+F60+F61+F62</f>
        <v>542.86</v>
      </c>
      <c r="G63" s="235"/>
      <c r="H63" s="215"/>
    </row>
    <row r="64" customHeight="1" ht="18" customFormat="1" s="1">
      <c r="A64" s="230" t="s">
        <v>10</v>
      </c>
      <c r="B64" s="231"/>
      <c r="C64" s="231"/>
      <c r="D64" s="231"/>
      <c r="E64" s="231"/>
      <c r="F64" s="231"/>
      <c r="G64" s="231"/>
      <c r="H64" s="232"/>
    </row>
    <row r="65" customHeight="1" ht="33">
      <c r="A65" s="368" t="s">
        <v>547</v>
      </c>
      <c r="B65" s="81" t="s">
        <v>58</v>
      </c>
      <c r="C65" s="81" t="s">
        <v>351</v>
      </c>
      <c r="D65" s="81" t="s">
        <v>352</v>
      </c>
      <c r="E65" s="81" t="s">
        <v>307</v>
      </c>
      <c r="F65" s="81" t="s">
        <v>353</v>
      </c>
      <c r="G65" s="82" t="s">
        <v>350</v>
      </c>
      <c r="H65" s="82" t="s">
        <v>220</v>
      </c>
    </row>
    <row r="66">
      <c r="A66" s="346" t="s">
        <v>588</v>
      </c>
      <c r="B66" s="369" t="s">
        <v>546</v>
      </c>
      <c r="C66" s="369" t="s">
        <v>554</v>
      </c>
      <c r="D66" s="369" t="s">
        <v>555</v>
      </c>
      <c r="E66" s="369" t="s">
        <v>556</v>
      </c>
      <c r="F66" s="369" t="s">
        <v>558</v>
      </c>
      <c r="G66" s="370" t="s">
        <v>589</v>
      </c>
      <c r="H66" s="370" t="s">
        <v>552</v>
      </c>
    </row>
    <row r="67" ht="27">
      <c r="A67" s="371" t="s">
        <v>362</v>
      </c>
      <c r="B67" s="81" t="s">
        <v>63</v>
      </c>
      <c r="C67" s="81" t="s">
        <v>421</v>
      </c>
      <c r="D67" s="81" t="s">
        <v>363</v>
      </c>
      <c r="E67" s="369" t="s">
        <v>254</v>
      </c>
      <c r="F67" s="81" t="s">
        <v>88</v>
      </c>
      <c r="G67" s="349" t="s">
        <v>170</v>
      </c>
      <c r="H67" s="82" t="s">
        <v>38</v>
      </c>
    </row>
    <row r="68">
      <c r="A68" s="371" t="s">
        <v>249</v>
      </c>
      <c r="B68" s="81" t="s">
        <v>54</v>
      </c>
      <c r="C68" s="81" t="s">
        <v>455</v>
      </c>
      <c r="D68" s="81" t="s">
        <v>456</v>
      </c>
      <c r="E68" s="81" t="s">
        <v>250</v>
      </c>
      <c r="F68" s="81" t="s">
        <v>457</v>
      </c>
      <c r="G68" s="82" t="s">
        <v>251</v>
      </c>
      <c r="H68" s="82" t="s">
        <v>198</v>
      </c>
    </row>
    <row r="69" customHeight="1" ht="21">
      <c r="A69" s="89" t="s">
        <v>334</v>
      </c>
      <c r="B69" s="81" t="s">
        <v>49</v>
      </c>
      <c r="C69" s="81" t="s">
        <v>205</v>
      </c>
      <c r="D69" s="81" t="s">
        <v>205</v>
      </c>
      <c r="E69" s="81" t="s">
        <v>259</v>
      </c>
      <c r="F69" s="81" t="s">
        <v>236</v>
      </c>
      <c r="G69" s="82" t="s">
        <v>354</v>
      </c>
      <c r="H69" s="82" t="s">
        <v>198</v>
      </c>
    </row>
    <row r="70" ht="30">
      <c r="A70" s="371" t="s">
        <v>387</v>
      </c>
      <c r="B70" s="81" t="s">
        <v>43</v>
      </c>
      <c r="C70" s="81" t="s">
        <v>301</v>
      </c>
      <c r="D70" s="81" t="s">
        <v>302</v>
      </c>
      <c r="E70" s="81" t="s">
        <v>303</v>
      </c>
      <c r="F70" s="81" t="s">
        <v>304</v>
      </c>
      <c r="G70" s="82" t="s">
        <v>196</v>
      </c>
      <c r="H70" s="349"/>
    </row>
    <row r="71" customHeight="1" ht="21">
      <c r="A71" s="183" t="s">
        <v>386</v>
      </c>
      <c r="B71" s="184" t="s">
        <v>87</v>
      </c>
      <c r="C71" s="184" t="s">
        <v>144</v>
      </c>
      <c r="D71" s="184" t="s">
        <v>125</v>
      </c>
      <c r="E71" s="184" t="s">
        <v>305</v>
      </c>
      <c r="F71" s="184" t="s">
        <v>306</v>
      </c>
      <c r="G71" s="185" t="s">
        <v>196</v>
      </c>
      <c r="H71" s="187"/>
    </row>
    <row r="72" customHeight="1" ht="18">
      <c r="A72" s="183" t="s">
        <v>9</v>
      </c>
      <c r="B72" s="337" t="s">
        <v>324</v>
      </c>
      <c r="C72" s="193">
        <f>C65+C66+C67+C68+C69+C70+C71</f>
        <v>30.7</v>
      </c>
      <c r="D72" s="193">
        <f>D65+D66+D67+D68+D69+D70+D71</f>
        <v>31.05</v>
      </c>
      <c r="E72" s="193">
        <f>E65+E66+E67+E68+E69+E70+E71</f>
        <v>129.07999999999998</v>
      </c>
      <c r="F72" s="193">
        <f>F65+F66+F67+F68+F69+F70+F71</f>
        <v>882.7</v>
      </c>
      <c r="G72" s="187"/>
      <c r="H72" s="187"/>
    </row>
    <row r="73" customHeight="1" ht="18" customFormat="1" s="1">
      <c r="A73" s="230" t="s">
        <v>11</v>
      </c>
      <c r="B73" s="231"/>
      <c r="C73" s="231"/>
      <c r="D73" s="231"/>
      <c r="E73" s="231"/>
      <c r="F73" s="231"/>
      <c r="G73" s="231"/>
      <c r="H73" s="232"/>
    </row>
    <row r="74" customHeight="1" ht="21">
      <c r="A74" s="183" t="s">
        <v>389</v>
      </c>
      <c r="B74" s="184" t="s">
        <v>255</v>
      </c>
      <c r="C74" s="184" t="s">
        <v>409</v>
      </c>
      <c r="D74" s="184" t="s">
        <v>459</v>
      </c>
      <c r="E74" s="184" t="s">
        <v>460</v>
      </c>
      <c r="F74" s="184" t="s">
        <v>461</v>
      </c>
      <c r="G74" s="185" t="s">
        <v>335</v>
      </c>
      <c r="H74" s="187" t="s">
        <v>163</v>
      </c>
    </row>
    <row r="75" customHeight="1" ht="33">
      <c r="A75" s="91" t="s">
        <v>342</v>
      </c>
      <c r="B75" s="81" t="s">
        <v>49</v>
      </c>
      <c r="C75" s="81" t="s">
        <v>21</v>
      </c>
      <c r="D75" s="81" t="s">
        <v>64</v>
      </c>
      <c r="E75" s="81" t="s">
        <v>65</v>
      </c>
      <c r="F75" s="81" t="s">
        <v>90</v>
      </c>
      <c r="G75" s="83">
        <v>442</v>
      </c>
      <c r="H75" s="83">
        <v>2008</v>
      </c>
    </row>
    <row r="76" customHeight="1" ht="18">
      <c r="A76" s="89" t="s">
        <v>91</v>
      </c>
      <c r="B76" s="4" t="s">
        <v>63</v>
      </c>
      <c r="C76" s="4" t="s">
        <v>61</v>
      </c>
      <c r="D76" s="2" t="s">
        <v>66</v>
      </c>
      <c r="E76" s="2" t="s">
        <v>92</v>
      </c>
      <c r="F76" s="12" t="s">
        <v>93</v>
      </c>
      <c r="G76" s="30">
        <v>338</v>
      </c>
      <c r="H76" s="30">
        <v>2011</v>
      </c>
    </row>
    <row r="77">
      <c r="A77" s="8" t="s">
        <v>9</v>
      </c>
      <c r="B77" s="45" t="s">
        <v>256</v>
      </c>
      <c r="C77" s="33">
        <f>C74+C75+C76</f>
        <v>12.69</v>
      </c>
      <c r="D77" s="34">
        <f>D74+D75+D76</f>
        <v>13.030000000000001</v>
      </c>
      <c r="E77" s="34">
        <f>E74+E75+E76</f>
        <v>55.269999999999996</v>
      </c>
      <c r="F77" s="42">
        <f>F74+F75+F76</f>
        <v>387.73</v>
      </c>
      <c r="G77" s="21"/>
      <c r="H77" s="21"/>
    </row>
    <row r="78">
      <c r="A78" s="118" t="s">
        <v>12</v>
      </c>
      <c r="B78" s="119"/>
      <c r="C78" s="34">
        <f>C63+C72+C77</f>
        <v>61.19</v>
      </c>
      <c r="D78" s="34">
        <f>D63+D72+D77</f>
        <v>62.34</v>
      </c>
      <c r="E78" s="34">
        <f>E63+E72+E77</f>
        <v>261.75</v>
      </c>
      <c r="F78" s="34">
        <f>F63+F72+F77</f>
        <v>1813.29</v>
      </c>
      <c r="G78" s="20"/>
      <c r="H78" s="39"/>
    </row>
    <row r="79">
      <c r="A79" s="128" t="s">
        <v>17</v>
      </c>
      <c r="B79" s="129"/>
      <c r="C79" s="129"/>
      <c r="D79" s="129"/>
      <c r="E79" s="129"/>
      <c r="F79" s="153"/>
      <c r="G79" s="129"/>
      <c r="H79" s="130"/>
    </row>
    <row r="80" customHeight="1" ht="18">
      <c r="A80" s="105" t="s">
        <v>1</v>
      </c>
      <c r="B80" s="107" t="s">
        <v>14</v>
      </c>
      <c r="C80" s="154" t="s">
        <v>2</v>
      </c>
      <c r="D80" s="155"/>
      <c r="E80" s="146"/>
      <c r="F80" s="156" t="s">
        <v>16</v>
      </c>
      <c r="G80" s="158" t="s">
        <v>160</v>
      </c>
      <c r="H80" s="151" t="s">
        <v>165</v>
      </c>
    </row>
    <row r="81" customHeight="1" ht="42">
      <c r="A81" s="106"/>
      <c r="B81" s="108"/>
      <c r="C81" s="19" t="s">
        <v>159</v>
      </c>
      <c r="D81" s="18" t="s">
        <v>156</v>
      </c>
      <c r="E81" s="17" t="s">
        <v>7</v>
      </c>
      <c r="F81" s="157"/>
      <c r="G81" s="159"/>
      <c r="H81" s="152"/>
    </row>
    <row r="82" customHeight="1" ht="18" customFormat="1" s="1">
      <c r="A82" s="133" t="s">
        <v>8</v>
      </c>
      <c r="B82" s="134"/>
      <c r="C82" s="134"/>
      <c r="D82" s="134"/>
      <c r="E82" s="134"/>
      <c r="F82" s="146"/>
      <c r="G82" s="134"/>
      <c r="H82" s="135"/>
    </row>
    <row r="83" ht="18" customFormat="1" s="1">
      <c r="A83" s="8" t="s">
        <v>36</v>
      </c>
      <c r="B83" s="2" t="s">
        <v>398</v>
      </c>
      <c r="C83" s="2" t="s">
        <v>295</v>
      </c>
      <c r="D83" s="2" t="s">
        <v>399</v>
      </c>
      <c r="E83" s="2" t="s">
        <v>296</v>
      </c>
      <c r="F83" s="2" t="s">
        <v>297</v>
      </c>
      <c r="G83" s="40" t="s">
        <v>37</v>
      </c>
      <c r="H83" s="386" t="s">
        <v>552</v>
      </c>
    </row>
    <row r="84" ht="18" customFormat="1" s="1">
      <c r="A84" s="8" t="s">
        <v>106</v>
      </c>
      <c r="B84" s="2" t="s">
        <v>54</v>
      </c>
      <c r="C84" s="2" t="s">
        <v>473</v>
      </c>
      <c r="D84" s="2" t="s">
        <v>143</v>
      </c>
      <c r="E84" s="2" t="s">
        <v>474</v>
      </c>
      <c r="F84" s="2" t="s">
        <v>475</v>
      </c>
      <c r="G84" s="255" t="s">
        <v>174</v>
      </c>
      <c r="H84" s="21" t="s">
        <v>163</v>
      </c>
    </row>
    <row r="85" ht="18" customFormat="1" s="1">
      <c r="A85" s="8" t="s">
        <v>68</v>
      </c>
      <c r="B85" s="78" t="str">
        <v>200</v>
      </c>
      <c r="C85" s="78" t="str">
        <v>1,50</v>
      </c>
      <c r="D85" s="78" t="str">
        <v>1,30</v>
      </c>
      <c r="E85" s="78">
        <v>5.6</v>
      </c>
      <c r="F85" s="26">
        <v>24</v>
      </c>
      <c r="G85" s="40" t="s">
        <v>203</v>
      </c>
      <c r="H85" s="40" t="s">
        <v>198</v>
      </c>
    </row>
    <row r="86" ht="18" customFormat="1" s="1">
      <c r="A86" s="8" t="s">
        <v>69</v>
      </c>
      <c r="B86" s="2" t="s">
        <v>325</v>
      </c>
      <c r="C86" s="2" t="s">
        <v>37</v>
      </c>
      <c r="D86" s="2" t="s">
        <v>209</v>
      </c>
      <c r="E86" s="2" t="s">
        <v>330</v>
      </c>
      <c r="F86" s="2" t="s">
        <v>326</v>
      </c>
      <c r="G86" s="256" t="s">
        <v>196</v>
      </c>
      <c r="H86" s="39"/>
    </row>
    <row r="87" ht="18" customFormat="1" s="1">
      <c r="A87" s="8" t="s">
        <v>70</v>
      </c>
      <c r="B87" s="2" t="s">
        <v>63</v>
      </c>
      <c r="C87" s="2" t="s">
        <v>405</v>
      </c>
      <c r="D87" s="2" t="s">
        <v>406</v>
      </c>
      <c r="E87" s="2" t="s">
        <v>407</v>
      </c>
      <c r="F87" s="26">
        <v>42.33</v>
      </c>
      <c r="G87" s="30">
        <v>338</v>
      </c>
      <c r="H87" s="30">
        <v>2011</v>
      </c>
    </row>
    <row r="88" customFormat="1" s="38">
      <c r="A88" s="191" t="s">
        <v>197</v>
      </c>
      <c r="B88" s="366">
        <v>520</v>
      </c>
      <c r="C88" s="331">
        <f>C83+C84+C85+C86+C87</f>
        <v>17.8</v>
      </c>
      <c r="D88" s="331">
        <f>D83+D84+D85+D86+D87</f>
        <v>18.26</v>
      </c>
      <c r="E88" s="331">
        <f>E83+E84+E85+E86+E87</f>
        <v>77.4</v>
      </c>
      <c r="F88" s="331">
        <f>F83+F84+F85+F86+F87</f>
        <v>542.87</v>
      </c>
      <c r="G88" s="217"/>
      <c r="H88" s="204"/>
    </row>
    <row r="89" customHeight="1" ht="18" customFormat="1" s="1">
      <c r="A89" s="230" t="s">
        <v>10</v>
      </c>
      <c r="B89" s="231"/>
      <c r="C89" s="231"/>
      <c r="D89" s="231"/>
      <c r="E89" s="231"/>
      <c r="F89" s="231"/>
      <c r="G89" s="231"/>
      <c r="H89" s="232"/>
    </row>
    <row r="90">
      <c r="A90" s="186" t="s">
        <v>357</v>
      </c>
      <c r="B90" s="184" t="s">
        <v>58</v>
      </c>
      <c r="C90" s="184" t="s">
        <v>246</v>
      </c>
      <c r="D90" s="184" t="s">
        <v>243</v>
      </c>
      <c r="E90" s="184" t="s">
        <v>244</v>
      </c>
      <c r="F90" s="184" t="s">
        <v>247</v>
      </c>
      <c r="G90" s="185" t="s">
        <v>358</v>
      </c>
      <c r="H90" s="185" t="s">
        <v>220</v>
      </c>
    </row>
    <row r="91" ht="30">
      <c r="A91" s="371" t="s">
        <v>253</v>
      </c>
      <c r="B91" s="81" t="s">
        <v>229</v>
      </c>
      <c r="C91" s="81" t="s">
        <v>465</v>
      </c>
      <c r="D91" s="81" t="s">
        <v>466</v>
      </c>
      <c r="E91" s="81" t="s">
        <v>467</v>
      </c>
      <c r="F91" s="81" t="s">
        <v>468</v>
      </c>
      <c r="G91" s="349" t="s">
        <v>171</v>
      </c>
      <c r="H91" s="349" t="s">
        <v>162</v>
      </c>
    </row>
    <row r="92" customHeight="1" ht="33">
      <c r="A92" s="346" t="s">
        <v>97</v>
      </c>
      <c r="B92" s="347" t="s">
        <v>63</v>
      </c>
      <c r="C92" s="81" t="s">
        <v>254</v>
      </c>
      <c r="D92" s="81" t="s">
        <v>98</v>
      </c>
      <c r="E92" s="81" t="s">
        <v>99</v>
      </c>
      <c r="F92" s="81" t="s">
        <v>88</v>
      </c>
      <c r="G92" s="348" t="s">
        <v>172</v>
      </c>
      <c r="H92" s="349" t="s">
        <v>162</v>
      </c>
    </row>
    <row r="93" customHeight="1" ht="24">
      <c r="A93" s="368" t="s">
        <v>549</v>
      </c>
      <c r="B93" s="81" t="s">
        <v>54</v>
      </c>
      <c r="C93" s="353">
        <v>3.08</v>
      </c>
      <c r="D93" s="353">
        <v>5.33</v>
      </c>
      <c r="E93" s="353">
        <v>20.25</v>
      </c>
      <c r="F93" s="353">
        <v>141</v>
      </c>
      <c r="G93" s="370" t="s">
        <v>559</v>
      </c>
      <c r="H93" s="82" t="s">
        <v>198</v>
      </c>
    </row>
    <row r="94" customHeight="1" ht="21">
      <c r="A94" s="89" t="s">
        <v>101</v>
      </c>
      <c r="B94" s="81" t="s">
        <v>49</v>
      </c>
      <c r="C94" s="81" t="s">
        <v>89</v>
      </c>
      <c r="D94" s="81" t="s">
        <v>64</v>
      </c>
      <c r="E94" s="81" t="s">
        <v>48</v>
      </c>
      <c r="F94" s="81" t="s">
        <v>102</v>
      </c>
      <c r="G94" s="82" t="s">
        <v>210</v>
      </c>
      <c r="H94" s="82" t="s">
        <v>198</v>
      </c>
    </row>
    <row r="95" ht="30">
      <c r="A95" s="371" t="s">
        <v>387</v>
      </c>
      <c r="B95" s="81" t="s">
        <v>43</v>
      </c>
      <c r="C95" s="81" t="s">
        <v>301</v>
      </c>
      <c r="D95" s="81" t="s">
        <v>302</v>
      </c>
      <c r="E95" s="81" t="s">
        <v>303</v>
      </c>
      <c r="F95" s="81" t="s">
        <v>304</v>
      </c>
      <c r="G95" s="82" t="s">
        <v>196</v>
      </c>
      <c r="H95" s="349"/>
    </row>
    <row r="96" customHeight="1" ht="18">
      <c r="A96" s="183" t="s">
        <v>386</v>
      </c>
      <c r="B96" s="245" t="s">
        <v>87</v>
      </c>
      <c r="C96" s="223" t="s">
        <v>144</v>
      </c>
      <c r="D96" s="223" t="s">
        <v>125</v>
      </c>
      <c r="E96" s="224" t="s">
        <v>305</v>
      </c>
      <c r="F96" s="223" t="s">
        <v>306</v>
      </c>
      <c r="G96" s="243" t="s">
        <v>196</v>
      </c>
      <c r="H96" s="222"/>
    </row>
    <row r="97" customFormat="1" s="46">
      <c r="A97" s="246" t="s">
        <v>197</v>
      </c>
      <c r="B97" s="337" t="s">
        <v>324</v>
      </c>
      <c r="C97" s="227">
        <f>C90+C91+C92+C93+C94+C95+C96</f>
        <v>29.879999999999995</v>
      </c>
      <c r="D97" s="226">
        <f>D90+D91+D92+D93+D94+D95+D96</f>
        <v>30.459999999999997</v>
      </c>
      <c r="E97" s="227">
        <f>E90+E91+E92+E93+E94+E95+E96</f>
        <v>126.45</v>
      </c>
      <c r="F97" s="227">
        <f>F90+F91+F92+F93+F94+F95+F96</f>
        <v>893.85</v>
      </c>
      <c r="G97" s="248"/>
      <c r="H97" s="249"/>
    </row>
    <row r="98" customHeight="1" ht="21" customFormat="1" s="1">
      <c r="A98" s="230" t="s">
        <v>11</v>
      </c>
      <c r="B98" s="231"/>
      <c r="C98" s="231"/>
      <c r="D98" s="231"/>
      <c r="E98" s="231"/>
      <c r="F98" s="231"/>
      <c r="G98" s="231"/>
      <c r="H98" s="232"/>
    </row>
    <row r="99" customHeight="1" ht="21">
      <c r="A99" s="183" t="s">
        <v>40</v>
      </c>
      <c r="B99" s="184" t="s">
        <v>255</v>
      </c>
      <c r="C99" s="184" t="s">
        <v>469</v>
      </c>
      <c r="D99" s="184" t="s">
        <v>470</v>
      </c>
      <c r="E99" s="184" t="s">
        <v>471</v>
      </c>
      <c r="F99" s="184" t="s">
        <v>472</v>
      </c>
      <c r="G99" s="187" t="s">
        <v>173</v>
      </c>
      <c r="H99" s="187" t="s">
        <v>163</v>
      </c>
    </row>
    <row r="100" customHeight="1" ht="21">
      <c r="A100" s="183" t="s">
        <v>78</v>
      </c>
      <c r="B100" s="184" t="s">
        <v>49</v>
      </c>
      <c r="C100" s="184" t="s">
        <v>39</v>
      </c>
      <c r="D100" s="184" t="s">
        <v>79</v>
      </c>
      <c r="E100" s="184" t="s">
        <v>60</v>
      </c>
      <c r="F100" s="184" t="s">
        <v>80</v>
      </c>
      <c r="G100" s="185" t="s">
        <v>196</v>
      </c>
      <c r="H100" s="215"/>
    </row>
    <row r="101" customHeight="1" ht="21">
      <c r="A101" s="250" t="s">
        <v>103</v>
      </c>
      <c r="B101" s="242" t="s">
        <v>63</v>
      </c>
      <c r="C101" s="245" t="s">
        <v>104</v>
      </c>
      <c r="D101" s="242" t="s">
        <v>51</v>
      </c>
      <c r="E101" s="224" t="s">
        <v>105</v>
      </c>
      <c r="F101" s="242" t="s">
        <v>93</v>
      </c>
      <c r="G101" s="251">
        <v>338</v>
      </c>
      <c r="H101" s="251">
        <v>2011</v>
      </c>
    </row>
    <row r="102" customHeight="1" ht="18" customFormat="1" s="46">
      <c r="A102" s="59" t="s">
        <v>197</v>
      </c>
      <c r="B102" s="27" t="s">
        <v>256</v>
      </c>
      <c r="C102" s="34">
        <f>C99+C100+C101</f>
        <v>12.700000000000001</v>
      </c>
      <c r="D102" s="42">
        <f>D99+D100+D101</f>
        <v>13.02</v>
      </c>
      <c r="E102" s="34">
        <f>E99+E100+E101</f>
        <v>55.24</v>
      </c>
      <c r="F102" s="34">
        <f>F99+F100+F101</f>
        <v>387.71000000000004</v>
      </c>
      <c r="G102" s="40"/>
      <c r="H102" s="65"/>
    </row>
    <row r="103" ht="12" customFormat="1" s="38">
      <c r="A103" s="99" t="s">
        <v>201</v>
      </c>
      <c r="B103" s="100"/>
      <c r="C103" s="34">
        <f>C88+C97+C102</f>
        <v>60.379999999999995</v>
      </c>
      <c r="D103" s="34">
        <f>D88+D97+D102</f>
        <v>61.739999999999995</v>
      </c>
      <c r="E103" s="31">
        <f>E88+E97+E102</f>
        <v>259.09000000000003</v>
      </c>
      <c r="F103" s="34">
        <f>F88+F97+F102</f>
        <v>1824.43</v>
      </c>
      <c r="G103" s="62"/>
      <c r="H103" s="64"/>
    </row>
    <row r="104" customHeight="1" ht="18" customFormat="1" s="1">
      <c r="A104" s="136" t="s">
        <v>18</v>
      </c>
      <c r="B104" s="137"/>
      <c r="C104" s="141"/>
      <c r="D104" s="141"/>
      <c r="E104" s="141"/>
      <c r="F104" s="141"/>
      <c r="G104" s="137"/>
      <c r="H104" s="139"/>
    </row>
    <row r="105" customHeight="1" ht="21">
      <c r="A105" s="105" t="s">
        <v>1</v>
      </c>
      <c r="B105" s="143" t="s">
        <v>14</v>
      </c>
      <c r="C105" s="147" t="s">
        <v>2</v>
      </c>
      <c r="D105" s="147"/>
      <c r="E105" s="147"/>
      <c r="F105" s="148" t="s">
        <v>16</v>
      </c>
      <c r="G105" s="149" t="s">
        <v>160</v>
      </c>
      <c r="H105" s="151" t="s">
        <v>165</v>
      </c>
    </row>
    <row r="106" customHeight="1" ht="54">
      <c r="A106" s="106"/>
      <c r="B106" s="144"/>
      <c r="C106" s="24" t="s">
        <v>5</v>
      </c>
      <c r="D106" s="29" t="s">
        <v>6</v>
      </c>
      <c r="E106" s="24" t="s">
        <v>7</v>
      </c>
      <c r="F106" s="148"/>
      <c r="G106" s="150"/>
      <c r="H106" s="152"/>
    </row>
    <row r="107" customHeight="1" ht="18">
      <c r="A107" s="252" t="s">
        <v>8</v>
      </c>
      <c r="B107" s="253"/>
      <c r="C107" s="169"/>
      <c r="D107" s="169"/>
      <c r="E107" s="169"/>
      <c r="F107" s="169"/>
      <c r="G107" s="253"/>
      <c r="H107" s="254"/>
    </row>
    <row r="108" customHeight="1" ht="24">
      <c r="A108" s="8" t="s">
        <v>42</v>
      </c>
      <c r="B108" s="2" t="s">
        <v>43</v>
      </c>
      <c r="C108" s="2" t="s">
        <v>44</v>
      </c>
      <c r="D108" s="2" t="s">
        <v>45</v>
      </c>
      <c r="E108" s="2" t="s">
        <v>46</v>
      </c>
      <c r="F108" s="2" t="s">
        <v>47</v>
      </c>
      <c r="G108" s="21" t="s">
        <v>161</v>
      </c>
      <c r="H108" s="21" t="s">
        <v>162</v>
      </c>
    </row>
    <row r="109" customHeight="1" ht="24">
      <c r="A109" s="186" t="s">
        <v>390</v>
      </c>
      <c r="B109" s="2" t="s">
        <v>381</v>
      </c>
      <c r="C109" s="2" t="s">
        <v>462</v>
      </c>
      <c r="D109" s="2" t="s">
        <v>463</v>
      </c>
      <c r="E109" s="2" t="s">
        <v>290</v>
      </c>
      <c r="F109" s="2" t="s">
        <v>464</v>
      </c>
      <c r="G109" s="78">
        <v>210</v>
      </c>
      <c r="H109" s="73">
        <v>2008</v>
      </c>
    </row>
    <row r="110" customHeight="1" ht="24">
      <c r="A110" s="8" t="s">
        <v>95</v>
      </c>
      <c r="B110" s="2" t="s">
        <v>49</v>
      </c>
      <c r="C110" s="78" t="str">
        <v>2,90</v>
      </c>
      <c r="D110" s="78" t="str">
        <v>2,50</v>
      </c>
      <c r="E110" s="78">
        <v>24.8</v>
      </c>
      <c r="F110" s="78">
        <v>133.9</v>
      </c>
      <c r="G110" s="40" t="s">
        <v>208</v>
      </c>
      <c r="H110" s="40" t="s">
        <v>198</v>
      </c>
    </row>
    <row r="111" customHeight="1" ht="24">
      <c r="A111" s="8" t="s">
        <v>55</v>
      </c>
      <c r="B111" s="2" t="s">
        <v>227</v>
      </c>
      <c r="C111" s="2" t="s">
        <v>321</v>
      </c>
      <c r="D111" s="2" t="s">
        <v>322</v>
      </c>
      <c r="E111" s="2" t="s">
        <v>237</v>
      </c>
      <c r="F111" s="2" t="s">
        <v>323</v>
      </c>
      <c r="G111" s="40" t="s">
        <v>196</v>
      </c>
      <c r="H111" s="21"/>
    </row>
    <row r="112" customHeight="1" ht="24">
      <c r="A112" s="8" t="s">
        <v>199</v>
      </c>
      <c r="B112" s="2" t="s">
        <v>63</v>
      </c>
      <c r="C112" s="2" t="s">
        <v>401</v>
      </c>
      <c r="D112" s="2" t="s">
        <v>402</v>
      </c>
      <c r="E112" s="2" t="s">
        <v>403</v>
      </c>
      <c r="F112" s="2" t="s">
        <v>404</v>
      </c>
      <c r="G112" s="30">
        <v>338</v>
      </c>
      <c r="H112" s="30">
        <v>2011</v>
      </c>
    </row>
    <row r="113" customFormat="1" s="38">
      <c r="A113" s="191" t="s">
        <v>197</v>
      </c>
      <c r="B113" s="365" t="s">
        <v>591</v>
      </c>
      <c r="C113" s="193">
        <f>C108+C109+C110+C111+C112</f>
        <v>17.8</v>
      </c>
      <c r="D113" s="193">
        <f>D108+D109+D110+D111+D112</f>
        <v>18.26</v>
      </c>
      <c r="E113" s="193">
        <f>E108+E109+E110+E111+E112</f>
        <v>77.39999999999999</v>
      </c>
      <c r="F113" s="193">
        <f>F108+F109+F110+F111+F112</f>
        <v>542.87</v>
      </c>
      <c r="G113" s="257"/>
      <c r="H113" s="204"/>
    </row>
    <row r="114" customHeight="1" ht="18" customFormat="1" s="1">
      <c r="A114" s="230" t="s">
        <v>10</v>
      </c>
      <c r="B114" s="231"/>
      <c r="C114" s="231"/>
      <c r="D114" s="231"/>
      <c r="E114" s="231"/>
      <c r="F114" s="231"/>
      <c r="G114" s="231"/>
      <c r="H114" s="232"/>
    </row>
    <row r="115" customHeight="1" ht="21">
      <c r="A115" s="183" t="s">
        <v>107</v>
      </c>
      <c r="B115" s="184" t="s">
        <v>58</v>
      </c>
      <c r="C115" s="184" t="s">
        <v>108</v>
      </c>
      <c r="D115" s="184" t="s">
        <v>260</v>
      </c>
      <c r="E115" s="184" t="s">
        <v>100</v>
      </c>
      <c r="F115" s="184" t="s">
        <v>109</v>
      </c>
      <c r="G115" s="187" t="s">
        <v>175</v>
      </c>
      <c r="H115" s="187" t="s">
        <v>162</v>
      </c>
    </row>
    <row r="116" ht="30">
      <c r="A116" s="186" t="s">
        <v>258</v>
      </c>
      <c r="B116" s="184" t="s">
        <v>257</v>
      </c>
      <c r="C116" s="184" t="s">
        <v>422</v>
      </c>
      <c r="D116" s="184" t="s">
        <v>414</v>
      </c>
      <c r="E116" s="184" t="s">
        <v>477</v>
      </c>
      <c r="F116" s="184" t="s">
        <v>478</v>
      </c>
      <c r="G116" s="187" t="s">
        <v>176</v>
      </c>
      <c r="H116" s="187" t="s">
        <v>162</v>
      </c>
    </row>
    <row r="117">
      <c r="A117" s="186" t="s">
        <v>110</v>
      </c>
      <c r="B117" s="184" t="s">
        <v>72</v>
      </c>
      <c r="C117" s="184" t="s">
        <v>292</v>
      </c>
      <c r="D117" s="184" t="s">
        <v>286</v>
      </c>
      <c r="E117" s="184" t="s">
        <v>291</v>
      </c>
      <c r="F117" s="184" t="s">
        <v>111</v>
      </c>
      <c r="G117" s="187" t="s">
        <v>177</v>
      </c>
      <c r="H117" s="187" t="s">
        <v>162</v>
      </c>
    </row>
    <row r="118" customHeight="1" ht="18">
      <c r="A118" s="183" t="s">
        <v>377</v>
      </c>
      <c r="B118" s="184" t="s">
        <v>49</v>
      </c>
      <c r="C118" s="184" t="s">
        <v>246</v>
      </c>
      <c r="D118" s="184" t="s">
        <v>205</v>
      </c>
      <c r="E118" s="184" t="s">
        <v>391</v>
      </c>
      <c r="F118" s="184" t="s">
        <v>392</v>
      </c>
      <c r="G118" s="385" t="s">
        <v>206</v>
      </c>
      <c r="H118" s="386" t="s">
        <v>552</v>
      </c>
    </row>
    <row r="119" ht="30">
      <c r="A119" s="186" t="s">
        <v>387</v>
      </c>
      <c r="B119" s="184" t="s">
        <v>43</v>
      </c>
      <c r="C119" s="184" t="s">
        <v>301</v>
      </c>
      <c r="D119" s="184" t="s">
        <v>302</v>
      </c>
      <c r="E119" s="184" t="s">
        <v>303</v>
      </c>
      <c r="F119" s="184" t="s">
        <v>304</v>
      </c>
      <c r="G119" s="185" t="s">
        <v>196</v>
      </c>
      <c r="H119" s="187"/>
    </row>
    <row r="120">
      <c r="A120" s="183" t="s">
        <v>386</v>
      </c>
      <c r="B120" s="184" t="s">
        <v>87</v>
      </c>
      <c r="C120" s="184" t="s">
        <v>144</v>
      </c>
      <c r="D120" s="184" t="s">
        <v>125</v>
      </c>
      <c r="E120" s="184" t="s">
        <v>305</v>
      </c>
      <c r="F120" s="184" t="s">
        <v>306</v>
      </c>
      <c r="G120" s="185" t="s">
        <v>196</v>
      </c>
      <c r="H120" s="187"/>
    </row>
    <row r="121" ht="12" customFormat="1" s="46">
      <c r="A121" s="258" t="s">
        <v>197</v>
      </c>
      <c r="B121" s="192" t="s">
        <v>327</v>
      </c>
      <c r="C121" s="193">
        <f>C115+C116+C117+C118+C119+C120</f>
        <v>29.66</v>
      </c>
      <c r="D121" s="193">
        <f>D115+D116+D117+D118+D119+D120</f>
        <v>30.44</v>
      </c>
      <c r="E121" s="193">
        <f>E115+E116+E117+E118+E119+E120</f>
        <v>129.16</v>
      </c>
      <c r="F121" s="193">
        <f>F115+F116+F117+F118+F119+F120</f>
        <v>904.76</v>
      </c>
      <c r="G121" s="259"/>
      <c r="H121" s="260"/>
    </row>
    <row r="122" customHeight="1" ht="18">
      <c r="A122" s="230" t="s">
        <v>11</v>
      </c>
      <c r="B122" s="231"/>
      <c r="C122" s="231"/>
      <c r="D122" s="231"/>
      <c r="E122" s="231"/>
      <c r="F122" s="231"/>
      <c r="G122" s="231"/>
      <c r="H122" s="232"/>
    </row>
    <row r="123" customHeight="1" ht="18">
      <c r="A123" s="183" t="s">
        <v>41</v>
      </c>
      <c r="B123" s="184" t="s">
        <v>255</v>
      </c>
      <c r="C123" s="184" t="s">
        <v>479</v>
      </c>
      <c r="D123" s="184" t="s">
        <v>459</v>
      </c>
      <c r="E123" s="261" t="s">
        <v>480</v>
      </c>
      <c r="F123" s="184" t="s">
        <v>461</v>
      </c>
      <c r="G123" s="187" t="s">
        <v>178</v>
      </c>
      <c r="H123" s="187" t="s">
        <v>163</v>
      </c>
    </row>
    <row r="124" ht="30">
      <c r="A124" s="206" t="s">
        <v>342</v>
      </c>
      <c r="B124" s="184" t="s">
        <v>49</v>
      </c>
      <c r="C124" s="184" t="s">
        <v>59</v>
      </c>
      <c r="D124" s="184" t="s">
        <v>64</v>
      </c>
      <c r="E124" s="184" t="s">
        <v>65</v>
      </c>
      <c r="F124" s="184" t="s">
        <v>388</v>
      </c>
      <c r="G124" s="207">
        <v>442</v>
      </c>
      <c r="H124" s="207">
        <v>2008</v>
      </c>
    </row>
    <row r="125" customHeight="1" ht="21">
      <c r="A125" s="89" t="s">
        <v>91</v>
      </c>
      <c r="B125" s="81" t="s">
        <v>63</v>
      </c>
      <c r="C125" s="81" t="s">
        <v>61</v>
      </c>
      <c r="D125" s="81" t="s">
        <v>66</v>
      </c>
      <c r="E125" s="81" t="s">
        <v>92</v>
      </c>
      <c r="F125" s="81" t="s">
        <v>93</v>
      </c>
      <c r="G125" s="88">
        <v>338</v>
      </c>
      <c r="H125" s="88">
        <v>2011</v>
      </c>
    </row>
    <row r="126" customHeight="1" ht="18" customFormat="1" s="38">
      <c r="A126" s="32" t="s">
        <v>197</v>
      </c>
      <c r="B126" s="79" t="s">
        <v>256</v>
      </c>
      <c r="C126" s="34">
        <f>C123+C124+C125</f>
        <v>12.7</v>
      </c>
      <c r="D126" s="31">
        <f>D123+D124+D125</f>
        <v>13.030000000000001</v>
      </c>
      <c r="E126" s="31">
        <f>E123+E124+E125</f>
        <v>55.26</v>
      </c>
      <c r="F126" s="34">
        <f>F123+F124+F125</f>
        <v>387.73</v>
      </c>
      <c r="G126" s="61"/>
      <c r="H126" s="61"/>
    </row>
    <row r="127" ht="12" customFormat="1" s="38">
      <c r="A127" s="99" t="s">
        <v>201</v>
      </c>
      <c r="B127" s="100"/>
      <c r="C127" s="36">
        <f>C113+C121+C126</f>
        <v>60.16</v>
      </c>
      <c r="D127" s="37">
        <f>D113+D121+D126</f>
        <v>61.730000000000004</v>
      </c>
      <c r="E127" s="37">
        <f>E113+E121+E126</f>
        <v>261.82</v>
      </c>
      <c r="F127" s="37">
        <f>F113+F121+F126</f>
        <v>1835.3600000000001</v>
      </c>
      <c r="G127" s="62"/>
      <c r="H127" s="64"/>
    </row>
    <row r="128" customHeight="1" ht="18">
      <c r="A128" s="140" t="s">
        <v>19</v>
      </c>
      <c r="B128" s="138"/>
      <c r="C128" s="141"/>
      <c r="D128" s="141"/>
      <c r="E128" s="141"/>
      <c r="F128" s="141"/>
      <c r="G128" s="138"/>
      <c r="H128" s="142"/>
    </row>
    <row r="129" customHeight="1" ht="18">
      <c r="A129" s="262" t="s">
        <v>1</v>
      </c>
      <c r="B129" s="263" t="s">
        <v>14</v>
      </c>
      <c r="C129" s="264" t="s">
        <v>2</v>
      </c>
      <c r="D129" s="264"/>
      <c r="E129" s="264"/>
      <c r="F129" s="264" t="s">
        <v>20</v>
      </c>
      <c r="G129" s="265" t="s">
        <v>179</v>
      </c>
      <c r="H129" s="266" t="s">
        <v>165</v>
      </c>
    </row>
    <row r="130" customHeight="1" ht="51">
      <c r="A130" s="267"/>
      <c r="B130" s="268"/>
      <c r="C130" s="269" t="s">
        <v>5</v>
      </c>
      <c r="D130" s="269" t="s">
        <v>6</v>
      </c>
      <c r="E130" s="269" t="s">
        <v>7</v>
      </c>
      <c r="F130" s="264"/>
      <c r="G130" s="270"/>
      <c r="H130" s="271"/>
    </row>
    <row r="131" customHeight="1" ht="18">
      <c r="A131" s="252" t="s">
        <v>8</v>
      </c>
      <c r="B131" s="253"/>
      <c r="C131" s="169"/>
      <c r="D131" s="169"/>
      <c r="E131" s="169"/>
      <c r="F131" s="169"/>
      <c r="G131" s="253"/>
      <c r="H131" s="254"/>
    </row>
    <row r="132" customHeight="1" ht="18">
      <c r="A132" s="183" t="s">
        <v>42</v>
      </c>
      <c r="B132" s="184" t="s">
        <v>43</v>
      </c>
      <c r="C132" s="184" t="s">
        <v>44</v>
      </c>
      <c r="D132" s="184" t="s">
        <v>45</v>
      </c>
      <c r="E132" s="184" t="s">
        <v>46</v>
      </c>
      <c r="F132" s="184" t="s">
        <v>47</v>
      </c>
      <c r="G132" s="187" t="s">
        <v>161</v>
      </c>
      <c r="H132" s="187" t="s">
        <v>162</v>
      </c>
    </row>
    <row r="133" customHeight="1" ht="27">
      <c r="A133" s="186" t="s">
        <v>112</v>
      </c>
      <c r="B133" s="184" t="s">
        <v>54</v>
      </c>
      <c r="C133" s="184" t="s">
        <v>481</v>
      </c>
      <c r="D133" s="184" t="s">
        <v>482</v>
      </c>
      <c r="E133" s="184" t="s">
        <v>244</v>
      </c>
      <c r="F133" s="184" t="s">
        <v>483</v>
      </c>
      <c r="G133" s="187" t="s">
        <v>180</v>
      </c>
      <c r="H133" s="187" t="s">
        <v>163</v>
      </c>
    </row>
    <row r="134" customHeight="1" ht="18">
      <c r="A134" s="183" t="s">
        <v>113</v>
      </c>
      <c r="B134" s="184" t="s">
        <v>49</v>
      </c>
      <c r="C134" s="184" t="s">
        <v>50</v>
      </c>
      <c r="D134" s="184" t="s">
        <v>51</v>
      </c>
      <c r="E134" s="184" t="s">
        <v>52</v>
      </c>
      <c r="F134" s="184" t="s">
        <v>53</v>
      </c>
      <c r="G134" s="187" t="s">
        <v>164</v>
      </c>
      <c r="H134" s="187"/>
    </row>
    <row r="135" customHeight="1" ht="18">
      <c r="A135" s="183" t="s">
        <v>199</v>
      </c>
      <c r="B135" s="184" t="s">
        <v>63</v>
      </c>
      <c r="C135" s="184" t="s">
        <v>401</v>
      </c>
      <c r="D135" s="184" t="s">
        <v>402</v>
      </c>
      <c r="E135" s="184" t="s">
        <v>403</v>
      </c>
      <c r="F135" s="184" t="s">
        <v>404</v>
      </c>
      <c r="G135" s="190">
        <v>338</v>
      </c>
      <c r="H135" s="190">
        <v>2011</v>
      </c>
    </row>
    <row r="136" customHeight="1" ht="18">
      <c r="A136" s="183" t="s">
        <v>114</v>
      </c>
      <c r="B136" s="184" t="s">
        <v>58</v>
      </c>
      <c r="C136" s="184" t="s">
        <v>307</v>
      </c>
      <c r="D136" s="184" t="s">
        <v>308</v>
      </c>
      <c r="E136" s="184" t="s">
        <v>309</v>
      </c>
      <c r="F136" s="184" t="s">
        <v>310</v>
      </c>
      <c r="G136" s="185" t="s">
        <v>196</v>
      </c>
      <c r="H136" s="187"/>
    </row>
    <row r="137" customHeight="1" ht="18" customFormat="1" s="38">
      <c r="A137" s="191" t="s">
        <v>197</v>
      </c>
      <c r="B137" s="203">
        <v>550</v>
      </c>
      <c r="C137" s="193">
        <f>C132+C133+C134+C135+C136</f>
        <v>17.8</v>
      </c>
      <c r="D137" s="193">
        <f>D132+D133+D134+D135+D136</f>
        <v>18.28</v>
      </c>
      <c r="E137" s="193">
        <f>E132+E133+E134+E135+E136</f>
        <v>77.77</v>
      </c>
      <c r="F137" s="193">
        <f>F132+F133++F134+F135+F136</f>
        <v>542.88</v>
      </c>
      <c r="G137" s="217"/>
      <c r="H137" s="204"/>
    </row>
    <row r="138" customHeight="1" ht="21">
      <c r="A138" s="230" t="s">
        <v>10</v>
      </c>
      <c r="B138" s="231"/>
      <c r="C138" s="231"/>
      <c r="D138" s="231"/>
      <c r="E138" s="231"/>
      <c r="F138" s="231"/>
      <c r="G138" s="231"/>
      <c r="H138" s="232"/>
    </row>
    <row r="139">
      <c r="A139" s="186" t="s">
        <v>71</v>
      </c>
      <c r="B139" s="184" t="s">
        <v>58</v>
      </c>
      <c r="C139" s="184" t="s">
        <v>245</v>
      </c>
      <c r="D139" s="184" t="s">
        <v>261</v>
      </c>
      <c r="E139" s="184" t="s">
        <v>143</v>
      </c>
      <c r="F139" s="184" t="s">
        <v>200</v>
      </c>
      <c r="G139" s="185" t="s">
        <v>262</v>
      </c>
      <c r="H139" s="187" t="s">
        <v>163</v>
      </c>
    </row>
    <row r="140" ht="30">
      <c r="A140" s="346" t="s">
        <v>396</v>
      </c>
      <c r="B140" s="369" t="s">
        <v>277</v>
      </c>
      <c r="C140" s="369" t="s">
        <v>486</v>
      </c>
      <c r="D140" s="369" t="s">
        <v>484</v>
      </c>
      <c r="E140" s="369" t="s">
        <v>487</v>
      </c>
      <c r="F140" s="369" t="s">
        <v>488</v>
      </c>
      <c r="G140" s="349" t="s">
        <v>181</v>
      </c>
      <c r="H140" s="349" t="s">
        <v>162</v>
      </c>
    </row>
    <row r="141" ht="30">
      <c r="A141" s="372" t="s">
        <v>384</v>
      </c>
      <c r="B141" s="373" t="s">
        <v>382</v>
      </c>
      <c r="C141" s="373">
        <v>14.63</v>
      </c>
      <c r="D141" s="373">
        <v>13.75</v>
      </c>
      <c r="E141" s="373">
        <v>14.6</v>
      </c>
      <c r="F141" s="373">
        <v>259.4</v>
      </c>
      <c r="G141" s="374" t="s">
        <v>380</v>
      </c>
      <c r="H141" s="374">
        <v>2008</v>
      </c>
    </row>
    <row r="142">
      <c r="A142" s="346" t="s">
        <v>580</v>
      </c>
      <c r="B142" s="81" t="s">
        <v>54</v>
      </c>
      <c r="C142" s="353">
        <v>2.9</v>
      </c>
      <c r="D142" s="353">
        <v>6.23</v>
      </c>
      <c r="E142" s="353">
        <v>17.06</v>
      </c>
      <c r="F142" s="353">
        <v>146.7</v>
      </c>
      <c r="G142" s="370" t="s">
        <v>560</v>
      </c>
      <c r="H142" s="370" t="s">
        <v>552</v>
      </c>
    </row>
    <row r="143" customHeight="1" ht="21">
      <c r="A143" s="90" t="s">
        <v>374</v>
      </c>
      <c r="B143" s="374" t="s">
        <v>49</v>
      </c>
      <c r="C143" s="374">
        <v>0.2</v>
      </c>
      <c r="D143" s="374">
        <v>0.2</v>
      </c>
      <c r="E143" s="374">
        <v>20.1</v>
      </c>
      <c r="F143" s="374">
        <v>87.8</v>
      </c>
      <c r="G143" s="388">
        <v>12</v>
      </c>
      <c r="H143" s="386" t="s">
        <v>552</v>
      </c>
    </row>
    <row r="144" ht="30">
      <c r="A144" s="371" t="s">
        <v>387</v>
      </c>
      <c r="B144" s="81" t="s">
        <v>43</v>
      </c>
      <c r="C144" s="81" t="s">
        <v>301</v>
      </c>
      <c r="D144" s="81" t="s">
        <v>302</v>
      </c>
      <c r="E144" s="81" t="s">
        <v>303</v>
      </c>
      <c r="F144" s="81" t="s">
        <v>304</v>
      </c>
      <c r="G144" s="82" t="s">
        <v>196</v>
      </c>
      <c r="H144" s="349"/>
    </row>
    <row r="145" customHeight="1" ht="18">
      <c r="A145" s="275" t="s">
        <v>386</v>
      </c>
      <c r="B145" s="184" t="s">
        <v>87</v>
      </c>
      <c r="C145" s="223" t="s">
        <v>144</v>
      </c>
      <c r="D145" s="223" t="s">
        <v>125</v>
      </c>
      <c r="E145" s="224" t="s">
        <v>305</v>
      </c>
      <c r="F145" s="223" t="s">
        <v>306</v>
      </c>
      <c r="G145" s="225" t="s">
        <v>196</v>
      </c>
      <c r="H145" s="276"/>
    </row>
    <row r="146" customHeight="1" ht="18" customFormat="1" s="46">
      <c r="A146" s="246" t="s">
        <v>197</v>
      </c>
      <c r="B146" s="277" t="s">
        <v>383</v>
      </c>
      <c r="C146" s="227">
        <f>C139+C140+C141+C142+C143+C144+C145</f>
        <v>29.68</v>
      </c>
      <c r="D146" s="226">
        <f>D139+D140+D141+D142+D143+D144+D145</f>
        <v>31.4</v>
      </c>
      <c r="E146" s="226">
        <f>E145+E144+E143+E142+E141+E140+E139</f>
        <v>123.33999999999999</v>
      </c>
      <c r="F146" s="226">
        <f>F145+F144+F143+F142+F141+F140+F139</f>
        <v>899.56</v>
      </c>
      <c r="G146" s="248"/>
      <c r="H146" s="249"/>
    </row>
    <row r="147" customHeight="1" ht="21">
      <c r="A147" s="230" t="s">
        <v>11</v>
      </c>
      <c r="B147" s="231"/>
      <c r="C147" s="231"/>
      <c r="D147" s="231"/>
      <c r="E147" s="231"/>
      <c r="F147" s="231"/>
      <c r="G147" s="231"/>
      <c r="H147" s="232"/>
    </row>
    <row r="148" customHeight="1" ht="18">
      <c r="A148" s="8" t="s">
        <v>40</v>
      </c>
      <c r="B148" s="2" t="s">
        <v>255</v>
      </c>
      <c r="C148" s="2" t="s">
        <v>469</v>
      </c>
      <c r="D148" s="2" t="s">
        <v>470</v>
      </c>
      <c r="E148" s="2" t="s">
        <v>471</v>
      </c>
      <c r="F148" s="2" t="s">
        <v>472</v>
      </c>
      <c r="G148" s="21" t="s">
        <v>173</v>
      </c>
      <c r="H148" s="21" t="s">
        <v>163</v>
      </c>
    </row>
    <row r="149" customHeight="1" ht="18">
      <c r="A149" s="183" t="s">
        <v>78</v>
      </c>
      <c r="B149" s="184" t="s">
        <v>49</v>
      </c>
      <c r="C149" s="184" t="s">
        <v>39</v>
      </c>
      <c r="D149" s="184" t="s">
        <v>79</v>
      </c>
      <c r="E149" s="184" t="s">
        <v>60</v>
      </c>
      <c r="F149" s="184" t="s">
        <v>80</v>
      </c>
      <c r="G149" s="185" t="s">
        <v>196</v>
      </c>
      <c r="H149" s="255"/>
    </row>
    <row r="150" customHeight="1" ht="18">
      <c r="A150" s="278" t="s">
        <v>211</v>
      </c>
      <c r="B150" s="213">
        <v>100</v>
      </c>
      <c r="C150" s="189">
        <v>0.41</v>
      </c>
      <c r="D150" s="189">
        <v>0.41</v>
      </c>
      <c r="E150" s="189">
        <v>10.13</v>
      </c>
      <c r="F150" s="189">
        <v>46.8</v>
      </c>
      <c r="G150" s="207">
        <v>338</v>
      </c>
      <c r="H150" s="207">
        <v>2011</v>
      </c>
    </row>
    <row r="151" customHeight="1" ht="18" customFormat="1" s="38">
      <c r="A151" s="84" t="s">
        <v>197</v>
      </c>
      <c r="B151" s="382">
        <f>B148+B149+B150</f>
        <v>375</v>
      </c>
      <c r="C151" s="383">
        <f>C148+C149+C150</f>
        <v>12.21</v>
      </c>
      <c r="D151" s="383">
        <f>D150+D149+D148</f>
        <v>13.33</v>
      </c>
      <c r="E151" s="383">
        <f>E150+E149+E148</f>
        <v>56.370000000000005</v>
      </c>
      <c r="F151" s="383">
        <f>F150+F149+F148</f>
        <v>390.51</v>
      </c>
      <c r="G151" s="87"/>
      <c r="H151" s="87"/>
    </row>
    <row r="152" customHeight="1" ht="18" customFormat="1" s="38">
      <c r="A152" s="99" t="s">
        <v>201</v>
      </c>
      <c r="B152" s="100"/>
      <c r="C152" s="34">
        <f>C137+C146+C151</f>
        <v>59.690000000000005</v>
      </c>
      <c r="D152" s="31">
        <f>D137+D146+D151</f>
        <v>63.01</v>
      </c>
      <c r="E152" s="31">
        <f>E137+E146+E151</f>
        <v>257.48</v>
      </c>
      <c r="F152" s="31">
        <f>F137+F146+F151</f>
        <v>1832.95</v>
      </c>
      <c r="G152" s="62"/>
      <c r="H152" s="64"/>
    </row>
    <row r="153" customHeight="1" ht="18">
      <c r="A153" s="136" t="s">
        <v>22</v>
      </c>
      <c r="B153" s="137"/>
      <c r="C153" s="137"/>
      <c r="D153" s="137"/>
      <c r="E153" s="137"/>
      <c r="F153" s="138"/>
      <c r="G153" s="137"/>
      <c r="H153" s="139"/>
    </row>
    <row r="154" customHeight="1" ht="18">
      <c r="A154" s="105" t="s">
        <v>1</v>
      </c>
      <c r="B154" s="107" t="s">
        <v>14</v>
      </c>
      <c r="C154" s="109" t="s">
        <v>2</v>
      </c>
      <c r="D154" s="110"/>
      <c r="E154" s="111"/>
      <c r="F154" s="112" t="s">
        <v>20</v>
      </c>
      <c r="G154" s="114" t="s">
        <v>160</v>
      </c>
      <c r="H154" s="131" t="s">
        <v>165</v>
      </c>
    </row>
    <row r="155" customHeight="1" ht="45">
      <c r="A155" s="106"/>
      <c r="B155" s="108"/>
      <c r="C155" s="25" t="s">
        <v>5</v>
      </c>
      <c r="D155" s="23" t="s">
        <v>6</v>
      </c>
      <c r="E155" s="23" t="s">
        <v>7</v>
      </c>
      <c r="F155" s="113"/>
      <c r="G155" s="115"/>
      <c r="H155" s="132"/>
    </row>
    <row r="156" customHeight="1" ht="18">
      <c r="A156" s="125" t="s">
        <v>8</v>
      </c>
      <c r="B156" s="126"/>
      <c r="C156" s="126"/>
      <c r="D156" s="126"/>
      <c r="E156" s="126"/>
      <c r="F156" s="126"/>
      <c r="G156" s="126"/>
      <c r="H156" s="127"/>
    </row>
    <row r="157" customHeight="1" ht="18">
      <c r="A157" s="89" t="s">
        <v>36</v>
      </c>
      <c r="B157" s="81" t="s">
        <v>398</v>
      </c>
      <c r="C157" s="81" t="s">
        <v>295</v>
      </c>
      <c r="D157" s="81" t="s">
        <v>399</v>
      </c>
      <c r="E157" s="81" t="s">
        <v>296</v>
      </c>
      <c r="F157" s="81" t="s">
        <v>297</v>
      </c>
      <c r="G157" s="82" t="s">
        <v>37</v>
      </c>
      <c r="H157" s="386" t="s">
        <v>552</v>
      </c>
    </row>
    <row r="158" customHeight="1" ht="18">
      <c r="A158" s="183" t="s">
        <v>115</v>
      </c>
      <c r="B158" s="184" t="s">
        <v>49</v>
      </c>
      <c r="C158" s="184" t="s">
        <v>473</v>
      </c>
      <c r="D158" s="184" t="s">
        <v>143</v>
      </c>
      <c r="E158" s="184" t="s">
        <v>474</v>
      </c>
      <c r="F158" s="184" t="s">
        <v>485</v>
      </c>
      <c r="G158" s="187" t="s">
        <v>182</v>
      </c>
      <c r="H158" s="187" t="s">
        <v>162</v>
      </c>
    </row>
    <row r="159" customHeight="1" ht="18">
      <c r="A159" s="183" t="s">
        <v>68</v>
      </c>
      <c r="B159" s="189" t="s">
        <v>49</v>
      </c>
      <c r="C159" s="189" t="s">
        <v>57</v>
      </c>
      <c r="D159" s="189" t="s">
        <v>213</v>
      </c>
      <c r="E159" s="189">
        <v>5.6</v>
      </c>
      <c r="F159" s="208">
        <v>24</v>
      </c>
      <c r="G159" s="185" t="s">
        <v>203</v>
      </c>
      <c r="H159" s="185" t="s">
        <v>198</v>
      </c>
    </row>
    <row r="160" customHeight="1" ht="18">
      <c r="A160" s="183" t="s">
        <v>69</v>
      </c>
      <c r="B160" s="184" t="s">
        <v>325</v>
      </c>
      <c r="C160" s="184" t="s">
        <v>37</v>
      </c>
      <c r="D160" s="184" t="s">
        <v>209</v>
      </c>
      <c r="E160" s="184" t="s">
        <v>330</v>
      </c>
      <c r="F160" s="184" t="s">
        <v>326</v>
      </c>
      <c r="G160" s="283" t="s">
        <v>196</v>
      </c>
      <c r="H160" s="187"/>
    </row>
    <row r="161" customHeight="1" ht="18">
      <c r="A161" s="183" t="s">
        <v>70</v>
      </c>
      <c r="B161" s="184" t="s">
        <v>63</v>
      </c>
      <c r="C161" s="184" t="s">
        <v>405</v>
      </c>
      <c r="D161" s="184" t="s">
        <v>406</v>
      </c>
      <c r="E161" s="184" t="s">
        <v>407</v>
      </c>
      <c r="F161" s="208">
        <v>42.33</v>
      </c>
      <c r="G161" s="190">
        <v>338</v>
      </c>
      <c r="H161" s="190">
        <v>2011</v>
      </c>
    </row>
    <row r="162" customHeight="1" ht="18" customFormat="1" s="38">
      <c r="A162" s="191" t="s">
        <v>197</v>
      </c>
      <c r="B162" s="192" t="s">
        <v>419</v>
      </c>
      <c r="C162" s="193">
        <f>C157+C158+C159+C160+C161</f>
        <v>17.8</v>
      </c>
      <c r="D162" s="193">
        <f>D157+D158+D159+D160+D161</f>
        <v>18.26</v>
      </c>
      <c r="E162" s="193">
        <f>E157+E158+E159++E160+E161</f>
        <v>77.4</v>
      </c>
      <c r="F162" s="193">
        <f>F157+F158+F159+F160+F161</f>
        <v>542.86</v>
      </c>
      <c r="G162" s="217"/>
      <c r="H162" s="204"/>
    </row>
    <row r="163">
      <c r="A163" s="205" t="s">
        <v>10</v>
      </c>
      <c r="B163" s="197"/>
      <c r="C163" s="197"/>
      <c r="D163" s="197"/>
      <c r="E163" s="197"/>
      <c r="F163" s="197"/>
      <c r="G163" s="197"/>
      <c r="H163" s="198"/>
    </row>
    <row r="164">
      <c r="A164" s="89" t="s">
        <v>359</v>
      </c>
      <c r="B164" s="81" t="s">
        <v>58</v>
      </c>
      <c r="C164" s="81" t="s">
        <v>360</v>
      </c>
      <c r="D164" s="81" t="s">
        <v>301</v>
      </c>
      <c r="E164" s="81" t="s">
        <v>315</v>
      </c>
      <c r="F164" s="81" t="s">
        <v>361</v>
      </c>
      <c r="G164" s="375" t="s">
        <v>227</v>
      </c>
      <c r="H164" s="386" t="s">
        <v>552</v>
      </c>
    </row>
    <row r="165" ht="27">
      <c r="A165" s="368" t="s">
        <v>562</v>
      </c>
      <c r="B165" s="81" t="s">
        <v>83</v>
      </c>
      <c r="C165" s="376">
        <v>3.76</v>
      </c>
      <c r="D165" s="377">
        <v>2.24</v>
      </c>
      <c r="E165" s="377">
        <v>15.74</v>
      </c>
      <c r="F165" s="377">
        <v>94.6</v>
      </c>
      <c r="G165" s="378" t="s">
        <v>563</v>
      </c>
      <c r="H165" s="349" t="s">
        <v>162</v>
      </c>
    </row>
    <row r="166" ht="27">
      <c r="A166" s="371" t="s">
        <v>394</v>
      </c>
      <c r="B166" s="379" t="s">
        <v>424</v>
      </c>
      <c r="C166" s="81" t="s">
        <v>499</v>
      </c>
      <c r="D166" s="81" t="s">
        <v>500</v>
      </c>
      <c r="E166" s="81" t="s">
        <v>426</v>
      </c>
      <c r="F166" s="81" t="s">
        <v>501</v>
      </c>
      <c r="G166" s="349" t="s">
        <v>186</v>
      </c>
      <c r="H166" s="349" t="s">
        <v>162</v>
      </c>
    </row>
    <row r="167">
      <c r="A167" s="186" t="s">
        <v>123</v>
      </c>
      <c r="B167" s="2" t="s">
        <v>54</v>
      </c>
      <c r="C167" s="2" t="s">
        <v>124</v>
      </c>
      <c r="D167" s="2" t="s">
        <v>125</v>
      </c>
      <c r="E167" s="2" t="s">
        <v>126</v>
      </c>
      <c r="F167" s="2" t="s">
        <v>127</v>
      </c>
      <c r="G167" s="21" t="s">
        <v>187</v>
      </c>
      <c r="H167" s="21" t="s">
        <v>162</v>
      </c>
    </row>
    <row r="168">
      <c r="A168" s="389" t="s">
        <v>581</v>
      </c>
      <c r="B168" s="2" t="s">
        <v>49</v>
      </c>
      <c r="C168" s="2" t="s">
        <v>205</v>
      </c>
      <c r="D168" s="2" t="s">
        <v>205</v>
      </c>
      <c r="E168" s="233" t="s">
        <v>585</v>
      </c>
      <c r="F168" s="233" t="s">
        <v>586</v>
      </c>
      <c r="G168" s="386" t="s">
        <v>587</v>
      </c>
      <c r="H168" s="386" t="s">
        <v>552</v>
      </c>
    </row>
    <row r="169" ht="27">
      <c r="A169" s="186" t="s">
        <v>387</v>
      </c>
      <c r="B169" s="2" t="s">
        <v>43</v>
      </c>
      <c r="C169" s="2" t="s">
        <v>301</v>
      </c>
      <c r="D169" s="2" t="s">
        <v>302</v>
      </c>
      <c r="E169" s="2" t="s">
        <v>303</v>
      </c>
      <c r="F169" s="2" t="s">
        <v>304</v>
      </c>
      <c r="G169" s="40" t="s">
        <v>196</v>
      </c>
      <c r="H169" s="39"/>
    </row>
    <row r="170">
      <c r="A170" s="8" t="s">
        <v>386</v>
      </c>
      <c r="B170" s="2" t="s">
        <v>87</v>
      </c>
      <c r="C170" s="2" t="s">
        <v>144</v>
      </c>
      <c r="D170" s="2" t="s">
        <v>125</v>
      </c>
      <c r="E170" s="2" t="s">
        <v>305</v>
      </c>
      <c r="F170" s="2" t="s">
        <v>306</v>
      </c>
      <c r="G170" s="40" t="s">
        <v>196</v>
      </c>
      <c r="H170" s="39"/>
    </row>
    <row r="171" customFormat="1" s="46">
      <c r="A171" s="59" t="s">
        <v>197</v>
      </c>
      <c r="B171" s="337" t="s">
        <v>367</v>
      </c>
      <c r="C171" s="336">
        <f>C164+C165+C166+C167+C168+C169+C170</f>
        <v>30.970000000000002</v>
      </c>
      <c r="D171" s="331">
        <f>D164+D165+D166+D167+D168+D169+D170</f>
        <v>30.360000000000003</v>
      </c>
      <c r="E171" s="331">
        <f>E164+E165+E166+E167+E168+E169+E170</f>
        <v>130.09</v>
      </c>
      <c r="F171" s="331">
        <f>F164+F165+F166+F167+F168+F169+F170</f>
        <v>863.66</v>
      </c>
      <c r="G171" s="248"/>
      <c r="H171" s="65"/>
    </row>
    <row r="172">
      <c r="A172" s="205" t="s">
        <v>11</v>
      </c>
      <c r="B172" s="197"/>
      <c r="C172" s="197"/>
      <c r="D172" s="197"/>
      <c r="E172" s="197"/>
      <c r="F172" s="197"/>
      <c r="G172" s="197"/>
      <c r="H172" s="198"/>
    </row>
    <row r="173" customHeight="1" ht="18">
      <c r="A173" s="183" t="s">
        <v>364</v>
      </c>
      <c r="B173" s="184" t="s">
        <v>255</v>
      </c>
      <c r="C173" s="184" t="s">
        <v>479</v>
      </c>
      <c r="D173" s="184" t="s">
        <v>492</v>
      </c>
      <c r="E173" s="184" t="s">
        <v>493</v>
      </c>
      <c r="F173" s="184" t="s">
        <v>494</v>
      </c>
      <c r="G173" s="185" t="s">
        <v>365</v>
      </c>
      <c r="H173" s="185" t="s">
        <v>198</v>
      </c>
    </row>
    <row r="174" ht="30">
      <c r="A174" s="206" t="s">
        <v>342</v>
      </c>
      <c r="B174" s="184" t="s">
        <v>49</v>
      </c>
      <c r="C174" s="184" t="s">
        <v>59</v>
      </c>
      <c r="D174" s="184" t="s">
        <v>64</v>
      </c>
      <c r="E174" s="184" t="s">
        <v>65</v>
      </c>
      <c r="F174" s="184" t="s">
        <v>90</v>
      </c>
      <c r="G174" s="207">
        <v>442</v>
      </c>
      <c r="H174" s="207">
        <v>2008</v>
      </c>
    </row>
    <row r="175" customHeight="1" ht="18">
      <c r="A175" s="89" t="s">
        <v>91</v>
      </c>
      <c r="B175" s="4" t="s">
        <v>63</v>
      </c>
      <c r="C175" s="4" t="s">
        <v>61</v>
      </c>
      <c r="D175" s="2" t="s">
        <v>66</v>
      </c>
      <c r="E175" s="2" t="s">
        <v>92</v>
      </c>
      <c r="F175" s="12" t="s">
        <v>93</v>
      </c>
      <c r="G175" s="30">
        <v>338</v>
      </c>
      <c r="H175" s="30">
        <v>2011</v>
      </c>
    </row>
    <row r="176" ht="12" customFormat="1" s="38">
      <c r="A176" s="32" t="s">
        <v>197</v>
      </c>
      <c r="B176" s="77">
        <v>375</v>
      </c>
      <c r="C176" s="34">
        <f>C173+C174+C175</f>
        <v>12.7</v>
      </c>
      <c r="D176" s="31">
        <f>D173+D174+D175</f>
        <v>13.020000000000001</v>
      </c>
      <c r="E176" s="31">
        <f>E173+E174+E175</f>
        <v>55.24999999999999</v>
      </c>
      <c r="F176" s="31">
        <f>F173+F174+F175</f>
        <v>387.74</v>
      </c>
      <c r="G176" s="62"/>
      <c r="H176" s="64"/>
    </row>
    <row r="177" ht="12" customFormat="1" s="38">
      <c r="A177" s="99" t="s">
        <v>201</v>
      </c>
      <c r="B177" s="100"/>
      <c r="C177" s="37">
        <f>C162+C171+C176</f>
        <v>61.47</v>
      </c>
      <c r="D177" s="37">
        <f>D162+D171+D176</f>
        <v>61.64000000000001</v>
      </c>
      <c r="E177" s="37">
        <f>E162+E171+E176</f>
        <v>262.74</v>
      </c>
      <c r="F177" s="37">
        <f>F162+F171+F176</f>
        <v>1794.26</v>
      </c>
      <c r="G177" s="62"/>
      <c r="H177" s="64"/>
    </row>
    <row r="178">
      <c r="A178" s="128" t="s">
        <v>23</v>
      </c>
      <c r="B178" s="129"/>
      <c r="C178" s="129"/>
      <c r="D178" s="129"/>
      <c r="E178" s="129"/>
      <c r="F178" s="103"/>
      <c r="G178" s="129"/>
      <c r="H178" s="130"/>
    </row>
    <row r="179">
      <c r="A179" s="105" t="s">
        <v>1</v>
      </c>
      <c r="B179" s="107" t="s">
        <v>14</v>
      </c>
      <c r="C179" s="109" t="s">
        <v>2</v>
      </c>
      <c r="D179" s="110"/>
      <c r="E179" s="111"/>
      <c r="F179" s="112" t="s">
        <v>20</v>
      </c>
      <c r="G179" s="114" t="s">
        <v>160</v>
      </c>
      <c r="H179" s="131" t="s">
        <v>165</v>
      </c>
    </row>
    <row r="180" customHeight="1" ht="39">
      <c r="A180" s="106"/>
      <c r="B180" s="108"/>
      <c r="C180" s="25" t="s">
        <v>5</v>
      </c>
      <c r="D180" s="23" t="s">
        <v>6</v>
      </c>
      <c r="E180" s="23" t="s">
        <v>7</v>
      </c>
      <c r="F180" s="113"/>
      <c r="G180" s="115"/>
      <c r="H180" s="132"/>
    </row>
    <row r="181">
      <c r="A181" s="95" t="s">
        <v>8</v>
      </c>
      <c r="B181" s="96"/>
      <c r="C181" s="96"/>
      <c r="D181" s="96"/>
      <c r="E181" s="96"/>
      <c r="F181" s="97"/>
      <c r="G181" s="96"/>
      <c r="H181" s="98"/>
    </row>
    <row r="182" customHeight="1" ht="18" customFormat="1" s="1">
      <c r="A182" s="250" t="s">
        <v>81</v>
      </c>
      <c r="B182" s="224" t="s">
        <v>43</v>
      </c>
      <c r="C182" s="224" t="s">
        <v>242</v>
      </c>
      <c r="D182" s="223" t="s">
        <v>319</v>
      </c>
      <c r="E182" s="224" t="s">
        <v>262</v>
      </c>
      <c r="F182" s="224" t="s">
        <v>320</v>
      </c>
      <c r="G182" s="286" t="s">
        <v>167</v>
      </c>
      <c r="H182" s="287" t="s">
        <v>198</v>
      </c>
    </row>
    <row r="183" ht="30">
      <c r="A183" s="186" t="s">
        <v>263</v>
      </c>
      <c r="B183" s="184" t="s">
        <v>240</v>
      </c>
      <c r="C183" s="184" t="s">
        <v>495</v>
      </c>
      <c r="D183" s="184" t="s">
        <v>496</v>
      </c>
      <c r="E183" s="184" t="s">
        <v>497</v>
      </c>
      <c r="F183" s="184" t="s">
        <v>498</v>
      </c>
      <c r="G183" s="185" t="s">
        <v>241</v>
      </c>
      <c r="H183" s="185" t="s">
        <v>198</v>
      </c>
    </row>
    <row r="184" customHeight="1" ht="18">
      <c r="A184" s="183" t="s">
        <v>82</v>
      </c>
      <c r="B184" s="233" t="s">
        <v>49</v>
      </c>
      <c r="C184" s="184" t="s">
        <v>84</v>
      </c>
      <c r="D184" s="184" t="s">
        <v>62</v>
      </c>
      <c r="E184" s="184" t="s">
        <v>85</v>
      </c>
      <c r="F184" s="184" t="s">
        <v>86</v>
      </c>
      <c r="G184" s="187" t="s">
        <v>168</v>
      </c>
      <c r="H184" s="185"/>
    </row>
    <row r="185" customHeight="1" ht="18">
      <c r="A185" s="183" t="s">
        <v>55</v>
      </c>
      <c r="B185" s="184" t="s">
        <v>43</v>
      </c>
      <c r="C185" s="184" t="s">
        <v>298</v>
      </c>
      <c r="D185" s="184" t="s">
        <v>233</v>
      </c>
      <c r="E185" s="184" t="s">
        <v>299</v>
      </c>
      <c r="F185" s="184" t="s">
        <v>300</v>
      </c>
      <c r="G185" s="185" t="s">
        <v>196</v>
      </c>
      <c r="H185" s="215"/>
    </row>
    <row r="186" customHeight="1" ht="18">
      <c r="A186" s="188" t="s">
        <v>211</v>
      </c>
      <c r="B186" s="189">
        <v>100</v>
      </c>
      <c r="C186" s="189">
        <v>0.41</v>
      </c>
      <c r="D186" s="189">
        <v>0.41</v>
      </c>
      <c r="E186" s="189">
        <v>10.13</v>
      </c>
      <c r="F186" s="189">
        <v>46.8</v>
      </c>
      <c r="G186" s="190">
        <v>338</v>
      </c>
      <c r="H186" s="190">
        <v>2011</v>
      </c>
    </row>
    <row r="187" ht="12" customFormat="1" s="46">
      <c r="A187" s="258" t="s">
        <v>197</v>
      </c>
      <c r="B187" s="234" t="s">
        <v>413</v>
      </c>
      <c r="C187" s="216">
        <f>C182+C183+C184+C185+C186</f>
        <v>17.799999999999997</v>
      </c>
      <c r="D187" s="216">
        <f>D182+D183+D184+D185+D186</f>
        <v>18.27</v>
      </c>
      <c r="E187" s="216">
        <f>E182+E183+E184+E185+E186</f>
        <v>77.41999999999999</v>
      </c>
      <c r="F187" s="216">
        <f>F182+F183+F184+F185+F186</f>
        <v>542.87</v>
      </c>
      <c r="G187" s="259"/>
      <c r="H187" s="260"/>
    </row>
    <row r="188">
      <c r="A188" s="205" t="s">
        <v>10</v>
      </c>
      <c r="B188" s="197"/>
      <c r="C188" s="197"/>
      <c r="D188" s="197"/>
      <c r="E188" s="197"/>
      <c r="F188" s="197"/>
      <c r="G188" s="197"/>
      <c r="H188" s="198"/>
    </row>
    <row r="189" customHeight="1" ht="21">
      <c r="A189" s="8" t="s">
        <v>116</v>
      </c>
      <c r="B189" s="2" t="s">
        <v>58</v>
      </c>
      <c r="C189" s="2" t="s">
        <v>117</v>
      </c>
      <c r="D189" s="2" t="s">
        <v>118</v>
      </c>
      <c r="E189" s="2" t="s">
        <v>77</v>
      </c>
      <c r="F189" s="2" t="s">
        <v>119</v>
      </c>
      <c r="G189" s="21" t="s">
        <v>183</v>
      </c>
      <c r="H189" s="21" t="s">
        <v>162</v>
      </c>
    </row>
    <row r="190" ht="27">
      <c r="A190" s="186" t="s">
        <v>393</v>
      </c>
      <c r="B190" s="2" t="s">
        <v>229</v>
      </c>
      <c r="C190" s="2" t="s">
        <v>415</v>
      </c>
      <c r="D190" s="2" t="s">
        <v>416</v>
      </c>
      <c r="E190" s="2" t="s">
        <v>417</v>
      </c>
      <c r="F190" s="2" t="s">
        <v>418</v>
      </c>
      <c r="G190" s="21" t="s">
        <v>184</v>
      </c>
      <c r="H190" s="21" t="s">
        <v>162</v>
      </c>
    </row>
    <row r="191" ht="30">
      <c r="A191" s="8" t="s">
        <v>121</v>
      </c>
      <c r="B191" s="2" t="s">
        <v>72</v>
      </c>
      <c r="C191" s="2" t="s">
        <v>490</v>
      </c>
      <c r="D191" s="2" t="s">
        <v>408</v>
      </c>
      <c r="E191" s="2" t="s">
        <v>476</v>
      </c>
      <c r="F191" s="2" t="s">
        <v>491</v>
      </c>
      <c r="G191" s="21" t="s">
        <v>185</v>
      </c>
      <c r="H191" s="21" t="s">
        <v>162</v>
      </c>
    </row>
    <row r="192">
      <c r="A192" s="8" t="s">
        <v>73</v>
      </c>
      <c r="B192" s="2" t="s">
        <v>49</v>
      </c>
      <c r="C192" s="2" t="s">
        <v>122</v>
      </c>
      <c r="D192" s="2" t="s">
        <v>62</v>
      </c>
      <c r="E192" s="390" t="s">
        <v>592</v>
      </c>
      <c r="F192" s="390" t="s">
        <v>593</v>
      </c>
      <c r="G192" s="40" t="s">
        <v>204</v>
      </c>
      <c r="H192" s="40" t="s">
        <v>198</v>
      </c>
    </row>
    <row r="193" ht="27">
      <c r="A193" s="186" t="s">
        <v>387</v>
      </c>
      <c r="B193" s="2" t="s">
        <v>43</v>
      </c>
      <c r="C193" s="2" t="s">
        <v>301</v>
      </c>
      <c r="D193" s="2" t="s">
        <v>302</v>
      </c>
      <c r="E193" s="2" t="s">
        <v>303</v>
      </c>
      <c r="F193" s="2" t="s">
        <v>304</v>
      </c>
      <c r="G193" s="40" t="s">
        <v>196</v>
      </c>
      <c r="H193" s="39"/>
    </row>
    <row r="194">
      <c r="A194" s="183" t="s">
        <v>386</v>
      </c>
      <c r="B194" s="184" t="s">
        <v>87</v>
      </c>
      <c r="C194" s="184" t="s">
        <v>144</v>
      </c>
      <c r="D194" s="184" t="s">
        <v>125</v>
      </c>
      <c r="E194" s="184" t="s">
        <v>305</v>
      </c>
      <c r="F194" s="184" t="s">
        <v>306</v>
      </c>
      <c r="G194" s="185" t="s">
        <v>196</v>
      </c>
      <c r="H194" s="215"/>
    </row>
    <row r="195" ht="12" customFormat="1" s="46">
      <c r="A195" s="246" t="s">
        <v>197</v>
      </c>
      <c r="B195" s="277" t="s">
        <v>489</v>
      </c>
      <c r="C195" s="331">
        <f>C189+C190+C191+C192+C193+C194</f>
        <v>29.65</v>
      </c>
      <c r="D195" s="331">
        <f>D189+D190+D191+D192+D193+D194</f>
        <v>30.43</v>
      </c>
      <c r="E195" s="331">
        <f>E189+E190+E191+E192+E193+L190</f>
        <v>123.5</v>
      </c>
      <c r="F195" s="331">
        <f>F189+F190+F191+F192+F193+F194</f>
        <v>916.97</v>
      </c>
      <c r="G195" s="248"/>
      <c r="H195" s="249"/>
    </row>
    <row r="196">
      <c r="A196" s="179" t="s">
        <v>11</v>
      </c>
      <c r="B196" s="180"/>
      <c r="C196" s="180"/>
      <c r="D196" s="180"/>
      <c r="E196" s="180"/>
      <c r="F196" s="293"/>
      <c r="G196" s="180"/>
      <c r="H196" s="294"/>
    </row>
    <row r="197" customHeight="1" ht="18">
      <c r="A197" s="183" t="s">
        <v>332</v>
      </c>
      <c r="B197" s="245" t="s">
        <v>255</v>
      </c>
      <c r="C197" s="295" t="s">
        <v>469</v>
      </c>
      <c r="D197" s="296" t="s">
        <v>470</v>
      </c>
      <c r="E197" s="296" t="s">
        <v>502</v>
      </c>
      <c r="F197" s="296" t="s">
        <v>503</v>
      </c>
      <c r="G197" s="225" t="s">
        <v>196</v>
      </c>
      <c r="H197" s="297"/>
    </row>
    <row r="198" customHeight="1" ht="18">
      <c r="A198" s="183" t="s">
        <v>333</v>
      </c>
      <c r="B198" s="237" t="s">
        <v>49</v>
      </c>
      <c r="C198" s="237" t="s">
        <v>39</v>
      </c>
      <c r="D198" s="244" t="s">
        <v>79</v>
      </c>
      <c r="E198" s="244" t="s">
        <v>60</v>
      </c>
      <c r="F198" s="238" t="s">
        <v>80</v>
      </c>
      <c r="G198" s="225" t="s">
        <v>196</v>
      </c>
      <c r="H198" s="285"/>
    </row>
    <row r="199" customHeight="1" ht="18">
      <c r="A199" s="183" t="s">
        <v>103</v>
      </c>
      <c r="B199" s="242" t="s">
        <v>63</v>
      </c>
      <c r="C199" s="245" t="s">
        <v>104</v>
      </c>
      <c r="D199" s="242" t="s">
        <v>51</v>
      </c>
      <c r="E199" s="224" t="s">
        <v>105</v>
      </c>
      <c r="F199" s="242" t="s">
        <v>93</v>
      </c>
      <c r="G199" s="251">
        <v>338</v>
      </c>
      <c r="H199" s="251">
        <v>2011</v>
      </c>
    </row>
    <row r="200">
      <c r="A200" s="8" t="s">
        <v>9</v>
      </c>
      <c r="B200" s="45" t="s">
        <v>256</v>
      </c>
      <c r="C200" s="36">
        <f>C197+C198+C199</f>
        <v>12.700000000000001</v>
      </c>
      <c r="D200" s="37">
        <f>D197+D198+D199</f>
        <v>13.02</v>
      </c>
      <c r="E200" s="37">
        <f>E197+E198+E199</f>
        <v>55.3</v>
      </c>
      <c r="F200" s="37">
        <f>F197+F198+F199</f>
        <v>387.76</v>
      </c>
      <c r="G200" s="20"/>
      <c r="H200" s="39"/>
    </row>
    <row r="201">
      <c r="A201" s="118" t="s">
        <v>12</v>
      </c>
      <c r="B201" s="119"/>
      <c r="C201" s="36">
        <f>C187+C195+C200</f>
        <v>60.15</v>
      </c>
      <c r="D201" s="37">
        <f>D187+D195+D200</f>
        <v>61.72</v>
      </c>
      <c r="E201" s="37">
        <f>E187+E195+E200</f>
        <v>256.21999999999997</v>
      </c>
      <c r="F201" s="37">
        <f>F187+F195+F200</f>
        <v>1847.6000000000001</v>
      </c>
      <c r="G201" s="20"/>
      <c r="H201" s="39"/>
    </row>
    <row r="202">
      <c r="A202" s="120" t="s">
        <v>24</v>
      </c>
      <c r="B202" s="121"/>
      <c r="C202" s="121"/>
      <c r="D202" s="121"/>
      <c r="E202" s="121"/>
      <c r="F202" s="103"/>
      <c r="G202" s="121"/>
      <c r="H202" s="122"/>
    </row>
    <row r="203">
      <c r="A203" s="105" t="s">
        <v>1</v>
      </c>
      <c r="B203" s="107" t="s">
        <v>14</v>
      </c>
      <c r="C203" s="109" t="s">
        <v>2</v>
      </c>
      <c r="D203" s="110"/>
      <c r="E203" s="111"/>
      <c r="F203" s="112" t="s">
        <v>20</v>
      </c>
      <c r="G203" s="114" t="s">
        <v>160</v>
      </c>
      <c r="H203" s="123" t="s">
        <v>165</v>
      </c>
    </row>
    <row r="204" customHeight="1" ht="42">
      <c r="A204" s="106"/>
      <c r="B204" s="108"/>
      <c r="C204" s="23" t="s">
        <v>5</v>
      </c>
      <c r="D204" s="23" t="s">
        <v>6</v>
      </c>
      <c r="E204" s="23" t="s">
        <v>7</v>
      </c>
      <c r="F204" s="113"/>
      <c r="G204" s="115"/>
      <c r="H204" s="124"/>
    </row>
    <row r="205">
      <c r="A205" s="95" t="s">
        <v>8</v>
      </c>
      <c r="B205" s="96"/>
      <c r="C205" s="96"/>
      <c r="D205" s="96"/>
      <c r="E205" s="96"/>
      <c r="F205" s="97"/>
      <c r="G205" s="96"/>
      <c r="H205" s="98"/>
    </row>
    <row r="206" customHeight="1" ht="21">
      <c r="A206" s="183" t="s">
        <v>42</v>
      </c>
      <c r="B206" s="184" t="s">
        <v>43</v>
      </c>
      <c r="C206" s="184" t="s">
        <v>44</v>
      </c>
      <c r="D206" s="184" t="s">
        <v>45</v>
      </c>
      <c r="E206" s="184" t="s">
        <v>46</v>
      </c>
      <c r="F206" s="184" t="s">
        <v>47</v>
      </c>
      <c r="G206" s="255" t="s">
        <v>161</v>
      </c>
      <c r="H206" s="255" t="s">
        <v>162</v>
      </c>
    </row>
    <row r="207">
      <c r="A207" s="186" t="s">
        <v>128</v>
      </c>
      <c r="B207" s="184" t="s">
        <v>94</v>
      </c>
      <c r="C207" s="184" t="s">
        <v>504</v>
      </c>
      <c r="D207" s="184" t="s">
        <v>505</v>
      </c>
      <c r="E207" s="184" t="s">
        <v>506</v>
      </c>
      <c r="F207" s="184" t="s">
        <v>507</v>
      </c>
      <c r="G207" s="187" t="s">
        <v>188</v>
      </c>
      <c r="H207" s="187" t="s">
        <v>162</v>
      </c>
    </row>
    <row r="208" customHeight="1" ht="21">
      <c r="A208" s="183" t="s">
        <v>95</v>
      </c>
      <c r="B208" s="184" t="s">
        <v>49</v>
      </c>
      <c r="C208" s="189" t="s">
        <v>96</v>
      </c>
      <c r="D208" s="189" t="s">
        <v>215</v>
      </c>
      <c r="E208" s="189">
        <v>24.8</v>
      </c>
      <c r="F208" s="189">
        <v>133.9</v>
      </c>
      <c r="G208" s="185" t="s">
        <v>208</v>
      </c>
      <c r="H208" s="185" t="s">
        <v>198</v>
      </c>
    </row>
    <row r="209" customHeight="1" ht="21">
      <c r="A209" s="183" t="s">
        <v>114</v>
      </c>
      <c r="B209" s="184" t="s">
        <v>56</v>
      </c>
      <c r="C209" s="184" t="s">
        <v>308</v>
      </c>
      <c r="D209" s="184" t="s">
        <v>104</v>
      </c>
      <c r="E209" s="184" t="s">
        <v>311</v>
      </c>
      <c r="F209" s="184" t="s">
        <v>312</v>
      </c>
      <c r="G209" s="185" t="s">
        <v>196</v>
      </c>
      <c r="H209" s="215"/>
    </row>
    <row r="210" customHeight="1" ht="21">
      <c r="A210" s="183" t="s">
        <v>199</v>
      </c>
      <c r="B210" s="184" t="s">
        <v>63</v>
      </c>
      <c r="C210" s="184" t="s">
        <v>401</v>
      </c>
      <c r="D210" s="184" t="s">
        <v>402</v>
      </c>
      <c r="E210" s="184" t="s">
        <v>403</v>
      </c>
      <c r="F210" s="184" t="s">
        <v>404</v>
      </c>
      <c r="G210" s="190">
        <v>338</v>
      </c>
      <c r="H210" s="190">
        <v>2011</v>
      </c>
    </row>
    <row r="211" ht="12" customFormat="1" s="38">
      <c r="A211" s="191" t="s">
        <v>197</v>
      </c>
      <c r="B211" s="203">
        <f>B206+B207+B208+B209+B210</f>
        <v>550</v>
      </c>
      <c r="C211" s="216">
        <f>C206+C207+C208+C209+C210</f>
        <v>17.8</v>
      </c>
      <c r="D211" s="216">
        <f>D206+D207+D208+D209+D210</f>
        <v>18.259999999999998</v>
      </c>
      <c r="E211" s="216">
        <f>E206+E207+E208+E209+E210</f>
        <v>77.4</v>
      </c>
      <c r="F211" s="216">
        <f>F206+F207+F208+F209+F210</f>
        <v>542.86</v>
      </c>
      <c r="G211" s="217"/>
      <c r="H211" s="204"/>
    </row>
    <row r="212">
      <c r="A212" s="205" t="s">
        <v>10</v>
      </c>
      <c r="B212" s="197"/>
      <c r="C212" s="196"/>
      <c r="D212" s="196"/>
      <c r="E212" s="196"/>
      <c r="F212" s="196"/>
      <c r="G212" s="196"/>
      <c r="H212" s="298"/>
    </row>
    <row r="213">
      <c r="A213" s="186" t="s">
        <v>265</v>
      </c>
      <c r="B213" s="184" t="s">
        <v>58</v>
      </c>
      <c r="C213" s="184" t="s">
        <v>245</v>
      </c>
      <c r="D213" s="184" t="s">
        <v>261</v>
      </c>
      <c r="E213" s="184" t="s">
        <v>143</v>
      </c>
      <c r="F213" s="184" t="s">
        <v>200</v>
      </c>
      <c r="G213" s="299" t="s">
        <v>262</v>
      </c>
      <c r="H213" s="300" t="s">
        <v>163</v>
      </c>
    </row>
    <row r="214" customHeight="1" ht="30">
      <c r="A214" s="186" t="s">
        <v>266</v>
      </c>
      <c r="B214" s="184" t="s">
        <v>229</v>
      </c>
      <c r="C214" s="184" t="s">
        <v>508</v>
      </c>
      <c r="D214" s="184" t="s">
        <v>509</v>
      </c>
      <c r="E214" s="184" t="s">
        <v>510</v>
      </c>
      <c r="F214" s="184" t="s">
        <v>511</v>
      </c>
      <c r="G214" s="300" t="s">
        <v>189</v>
      </c>
      <c r="H214" s="300" t="s">
        <v>162</v>
      </c>
    </row>
    <row r="215" customHeight="1" ht="27">
      <c r="A215" s="346" t="s">
        <v>267</v>
      </c>
      <c r="B215" s="81" t="s">
        <v>63</v>
      </c>
      <c r="C215" s="81" t="s">
        <v>268</v>
      </c>
      <c r="D215" s="81" t="s">
        <v>269</v>
      </c>
      <c r="E215" s="81" t="s">
        <v>270</v>
      </c>
      <c r="F215" s="81" t="s">
        <v>271</v>
      </c>
      <c r="G215" s="350" t="s">
        <v>272</v>
      </c>
      <c r="H215" s="350" t="s">
        <v>273</v>
      </c>
    </row>
    <row r="216" customHeight="1" ht="18">
      <c r="A216" s="186" t="s">
        <v>369</v>
      </c>
      <c r="B216" s="184" t="s">
        <v>54</v>
      </c>
      <c r="C216" s="184" t="s">
        <v>278</v>
      </c>
      <c r="D216" s="184" t="s">
        <v>279</v>
      </c>
      <c r="E216" s="184" t="s">
        <v>280</v>
      </c>
      <c r="F216" s="184" t="s">
        <v>281</v>
      </c>
      <c r="G216" s="185" t="s">
        <v>252</v>
      </c>
      <c r="H216" s="185" t="s">
        <v>198</v>
      </c>
    </row>
    <row r="217" customHeight="1" ht="18">
      <c r="A217" s="183" t="s">
        <v>101</v>
      </c>
      <c r="B217" s="184" t="s">
        <v>49</v>
      </c>
      <c r="C217" s="302" t="s">
        <v>89</v>
      </c>
      <c r="D217" s="302" t="s">
        <v>64</v>
      </c>
      <c r="E217" s="302" t="s">
        <v>48</v>
      </c>
      <c r="F217" s="302" t="s">
        <v>102</v>
      </c>
      <c r="G217" s="303" t="s">
        <v>210</v>
      </c>
      <c r="H217" s="301" t="s">
        <v>198</v>
      </c>
    </row>
    <row r="218" ht="30">
      <c r="A218" s="186" t="s">
        <v>387</v>
      </c>
      <c r="B218" s="184" t="s">
        <v>43</v>
      </c>
      <c r="C218" s="184" t="s">
        <v>301</v>
      </c>
      <c r="D218" s="184" t="s">
        <v>302</v>
      </c>
      <c r="E218" s="184" t="s">
        <v>303</v>
      </c>
      <c r="F218" s="184" t="s">
        <v>304</v>
      </c>
      <c r="G218" s="301" t="s">
        <v>196</v>
      </c>
      <c r="H218" s="215"/>
    </row>
    <row r="219" customHeight="1" ht="18">
      <c r="A219" s="183" t="s">
        <v>386</v>
      </c>
      <c r="B219" s="184" t="s">
        <v>87</v>
      </c>
      <c r="C219" s="184" t="s">
        <v>144</v>
      </c>
      <c r="D219" s="184" t="s">
        <v>125</v>
      </c>
      <c r="E219" s="184" t="s">
        <v>305</v>
      </c>
      <c r="F219" s="184" t="s">
        <v>306</v>
      </c>
      <c r="G219" s="304" t="s">
        <v>196</v>
      </c>
      <c r="H219" s="215"/>
    </row>
    <row r="220" ht="12" customFormat="1" s="46">
      <c r="A220" s="305" t="s">
        <v>197</v>
      </c>
      <c r="B220" s="306" t="s">
        <v>324</v>
      </c>
      <c r="C220" s="307">
        <f>C213+C214+C215+C216+C217+C218+C219</f>
        <v>29.659999999999997</v>
      </c>
      <c r="D220" s="307">
        <f>D213+D214+D215+D216+D217+D218+D219</f>
        <v>30.429999999999996</v>
      </c>
      <c r="E220" s="308">
        <f>E213+E214+E215+E216+E217+E218+E219</f>
        <v>129</v>
      </c>
      <c r="F220" s="307">
        <f>F213+F214+F215+F216+F217+F218+F219</f>
        <v>904.77</v>
      </c>
      <c r="G220" s="309" t="s">
        <v>25</v>
      </c>
      <c r="H220" s="310" t="s">
        <v>26</v>
      </c>
    </row>
    <row r="221">
      <c r="A221" s="179" t="s">
        <v>11</v>
      </c>
      <c r="B221" s="180"/>
      <c r="C221" s="180"/>
      <c r="D221" s="180"/>
      <c r="E221" s="180"/>
      <c r="F221" s="181"/>
      <c r="G221" s="181"/>
      <c r="H221" s="182"/>
    </row>
    <row r="222" customHeight="1" ht="18">
      <c r="A222" s="183" t="s">
        <v>40</v>
      </c>
      <c r="B222" s="245" t="s">
        <v>420</v>
      </c>
      <c r="C222" s="224" t="s">
        <v>512</v>
      </c>
      <c r="D222" s="223" t="s">
        <v>407</v>
      </c>
      <c r="E222" s="223" t="s">
        <v>513</v>
      </c>
      <c r="F222" s="242" t="s">
        <v>514</v>
      </c>
      <c r="G222" s="311" t="s">
        <v>212</v>
      </c>
      <c r="H222" s="311" t="s">
        <v>198</v>
      </c>
    </row>
    <row r="223" customHeight="1" ht="33">
      <c r="A223" s="188" t="s">
        <v>78</v>
      </c>
      <c r="B223" s="281" t="s">
        <v>49</v>
      </c>
      <c r="C223" s="281" t="s">
        <v>39</v>
      </c>
      <c r="D223" s="281" t="s">
        <v>79</v>
      </c>
      <c r="E223" s="281" t="s">
        <v>60</v>
      </c>
      <c r="F223" s="281" t="s">
        <v>80</v>
      </c>
      <c r="G223" s="282" t="s">
        <v>196</v>
      </c>
      <c r="H223" s="282">
        <v>2008</v>
      </c>
    </row>
    <row r="224" customHeight="1" ht="18">
      <c r="A224" s="90" t="s">
        <v>70</v>
      </c>
      <c r="B224" s="10" t="s">
        <v>63</v>
      </c>
      <c r="C224" s="10" t="s">
        <v>405</v>
      </c>
      <c r="D224" s="10" t="s">
        <v>406</v>
      </c>
      <c r="E224" s="10" t="s">
        <v>407</v>
      </c>
      <c r="F224" s="26">
        <v>42.33</v>
      </c>
      <c r="G224" s="88">
        <v>338</v>
      </c>
      <c r="H224" s="88">
        <v>2011</v>
      </c>
    </row>
    <row r="225" ht="12" customFormat="1" s="38">
      <c r="A225" s="32" t="s">
        <v>197</v>
      </c>
      <c r="B225" s="74">
        <v>385</v>
      </c>
      <c r="C225" s="34">
        <f>C222+C223+C224</f>
        <v>12.709999999999999</v>
      </c>
      <c r="D225" s="31">
        <f>D222+D223+D224</f>
        <v>13.16</v>
      </c>
      <c r="E225" s="31">
        <f>E222+E223+E224</f>
        <v>55.28</v>
      </c>
      <c r="F225" s="42">
        <f>F222+F223+F224</f>
        <v>387.72999999999996</v>
      </c>
      <c r="G225" s="62"/>
      <c r="H225" s="64"/>
    </row>
    <row r="226" ht="12" customFormat="1" s="38">
      <c r="A226" s="99" t="s">
        <v>201</v>
      </c>
      <c r="B226" s="100"/>
      <c r="C226" s="36">
        <f>C211+C220+C225</f>
        <v>60.169999999999995</v>
      </c>
      <c r="D226" s="37">
        <f>D211+D220+D225</f>
        <v>61.849999999999994</v>
      </c>
      <c r="E226" s="36">
        <f>E211+E220+E225</f>
        <v>261.68</v>
      </c>
      <c r="F226" s="37">
        <f>F211+F220+F225</f>
        <v>1835.3600000000001</v>
      </c>
      <c r="G226" s="62"/>
      <c r="H226" s="64"/>
    </row>
    <row r="227">
      <c r="A227" s="102" t="s">
        <v>27</v>
      </c>
      <c r="B227" s="103"/>
      <c r="C227" s="103"/>
      <c r="D227" s="103"/>
      <c r="E227" s="103"/>
      <c r="F227" s="103"/>
      <c r="G227" s="103"/>
      <c r="H227" s="104"/>
    </row>
    <row r="228">
      <c r="A228" s="105" t="s">
        <v>1</v>
      </c>
      <c r="B228" s="107" t="s">
        <v>14</v>
      </c>
      <c r="C228" s="109" t="s">
        <v>2</v>
      </c>
      <c r="D228" s="110"/>
      <c r="E228" s="111"/>
      <c r="F228" s="112" t="s">
        <v>20</v>
      </c>
      <c r="G228" s="114" t="s">
        <v>160</v>
      </c>
      <c r="H228" s="116" t="s">
        <v>151</v>
      </c>
    </row>
    <row r="229" customHeight="1" ht="42">
      <c r="A229" s="106"/>
      <c r="B229" s="108"/>
      <c r="C229" s="23" t="s">
        <v>5</v>
      </c>
      <c r="D229" s="23" t="s">
        <v>6</v>
      </c>
      <c r="E229" s="23" t="s">
        <v>7</v>
      </c>
      <c r="F229" s="113"/>
      <c r="G229" s="115"/>
      <c r="H229" s="117"/>
    </row>
    <row r="230">
      <c r="A230" s="92" t="s">
        <v>8</v>
      </c>
      <c r="B230" s="93"/>
      <c r="C230" s="93"/>
      <c r="D230" s="93"/>
      <c r="E230" s="93"/>
      <c r="F230" s="93"/>
      <c r="G230" s="93"/>
      <c r="H230" s="94"/>
    </row>
    <row r="231" customHeight="1" ht="18">
      <c r="A231" s="183" t="s">
        <v>36</v>
      </c>
      <c r="B231" s="184" t="s">
        <v>398</v>
      </c>
      <c r="C231" s="184" t="s">
        <v>295</v>
      </c>
      <c r="D231" s="184" t="s">
        <v>399</v>
      </c>
      <c r="E231" s="184" t="s">
        <v>296</v>
      </c>
      <c r="F231" s="184" t="s">
        <v>297</v>
      </c>
      <c r="G231" s="185" t="s">
        <v>37</v>
      </c>
      <c r="H231" s="385" t="s">
        <v>552</v>
      </c>
    </row>
    <row r="232" customHeight="1" ht="27">
      <c r="A232" s="186" t="s">
        <v>395</v>
      </c>
      <c r="B232" s="184" t="s">
        <v>54</v>
      </c>
      <c r="C232" s="184" t="s">
        <v>515</v>
      </c>
      <c r="D232" s="184" t="s">
        <v>516</v>
      </c>
      <c r="E232" s="184" t="s">
        <v>517</v>
      </c>
      <c r="F232" s="184" t="s">
        <v>518</v>
      </c>
      <c r="G232" s="187" t="s">
        <v>190</v>
      </c>
      <c r="H232" s="187" t="s">
        <v>163</v>
      </c>
    </row>
    <row r="233" customHeight="1" ht="18">
      <c r="A233" s="183" t="s">
        <v>113</v>
      </c>
      <c r="B233" s="184" t="s">
        <v>49</v>
      </c>
      <c r="C233" s="184" t="s">
        <v>50</v>
      </c>
      <c r="D233" s="184" t="s">
        <v>51</v>
      </c>
      <c r="E233" s="184" t="s">
        <v>52</v>
      </c>
      <c r="F233" s="184" t="s">
        <v>53</v>
      </c>
      <c r="G233" s="187" t="s">
        <v>164</v>
      </c>
      <c r="H233" s="187"/>
    </row>
    <row r="234" customHeight="1" ht="18">
      <c r="A234" s="183" t="s">
        <v>69</v>
      </c>
      <c r="B234" s="184" t="s">
        <v>325</v>
      </c>
      <c r="C234" s="184" t="s">
        <v>37</v>
      </c>
      <c r="D234" s="184" t="s">
        <v>209</v>
      </c>
      <c r="E234" s="184" t="s">
        <v>330</v>
      </c>
      <c r="F234" s="184" t="s">
        <v>326</v>
      </c>
      <c r="G234" s="283" t="s">
        <v>196</v>
      </c>
      <c r="H234" s="215"/>
    </row>
    <row r="235" customHeight="1" ht="18">
      <c r="A235" s="188" t="s">
        <v>211</v>
      </c>
      <c r="B235" s="189">
        <v>100</v>
      </c>
      <c r="C235" s="189">
        <v>0.41</v>
      </c>
      <c r="D235" s="189">
        <v>0.41</v>
      </c>
      <c r="E235" s="189">
        <v>10.13</v>
      </c>
      <c r="F235" s="189">
        <v>46.8</v>
      </c>
      <c r="G235" s="190">
        <v>338</v>
      </c>
      <c r="H235" s="190">
        <v>2011</v>
      </c>
    </row>
    <row r="236" ht="12" customFormat="1" s="46">
      <c r="A236" s="258" t="s">
        <v>197</v>
      </c>
      <c r="B236" s="192" t="s">
        <v>423</v>
      </c>
      <c r="C236" s="216">
        <f>C231+C232+C233+C234+C235</f>
        <v>17.8</v>
      </c>
      <c r="D236" s="216">
        <f>D231+D232+D233+D234+D235</f>
        <v>18.26</v>
      </c>
      <c r="E236" s="216">
        <f>E231+E232+E233+E234+E235</f>
        <v>77.39999999999999</v>
      </c>
      <c r="F236" s="216">
        <f>F231+F232+F233+F234+F235</f>
        <v>542.86</v>
      </c>
      <c r="G236" s="259"/>
      <c r="H236" s="260"/>
    </row>
    <row r="237">
      <c r="A237" s="205" t="s">
        <v>10</v>
      </c>
      <c r="B237" s="197"/>
      <c r="C237" s="197"/>
      <c r="D237" s="197"/>
      <c r="E237" s="197"/>
      <c r="F237" s="197"/>
      <c r="G237" s="197"/>
      <c r="H237" s="198"/>
    </row>
    <row r="238">
      <c r="A238" s="186" t="s">
        <v>228</v>
      </c>
      <c r="B238" s="2" t="s">
        <v>58</v>
      </c>
      <c r="C238" s="2" t="s">
        <v>223</v>
      </c>
      <c r="D238" s="2" t="s">
        <v>224</v>
      </c>
      <c r="E238" s="2" t="s">
        <v>225</v>
      </c>
      <c r="F238" s="2" t="s">
        <v>226</v>
      </c>
      <c r="G238" s="40" t="s">
        <v>227</v>
      </c>
      <c r="H238" s="40" t="s">
        <v>198</v>
      </c>
    </row>
    <row r="239" ht="30">
      <c r="A239" s="186" t="s">
        <v>276</v>
      </c>
      <c r="B239" s="2" t="s">
        <v>277</v>
      </c>
      <c r="C239" s="2" t="s">
        <v>520</v>
      </c>
      <c r="D239" s="2" t="s">
        <v>519</v>
      </c>
      <c r="E239" s="2" t="s">
        <v>521</v>
      </c>
      <c r="F239" s="2" t="s">
        <v>522</v>
      </c>
      <c r="G239" s="21" t="s">
        <v>191</v>
      </c>
      <c r="H239" s="21" t="s">
        <v>162</v>
      </c>
    </row>
    <row r="240">
      <c r="A240" s="186" t="s">
        <v>343</v>
      </c>
      <c r="B240" s="312" t="s">
        <v>382</v>
      </c>
      <c r="C240" s="2" t="s">
        <v>345</v>
      </c>
      <c r="D240" s="2" t="s">
        <v>288</v>
      </c>
      <c r="E240" s="2" t="s">
        <v>254</v>
      </c>
      <c r="F240" s="2" t="s">
        <v>346</v>
      </c>
      <c r="G240" s="40" t="s">
        <v>344</v>
      </c>
      <c r="H240" s="40" t="s">
        <v>198</v>
      </c>
    </row>
    <row r="241">
      <c r="A241" s="8" t="s">
        <v>274</v>
      </c>
      <c r="B241" s="78">
        <v>150</v>
      </c>
      <c r="C241" s="78">
        <v>4.4</v>
      </c>
      <c r="D241" s="78">
        <v>5.4</v>
      </c>
      <c r="E241" s="78">
        <v>35.5</v>
      </c>
      <c r="F241" s="78">
        <v>207.9</v>
      </c>
      <c r="G241" s="301" t="s">
        <v>275</v>
      </c>
      <c r="H241" s="301" t="s">
        <v>273</v>
      </c>
    </row>
    <row r="242" customHeight="1" ht="18">
      <c r="A242" s="188" t="s">
        <v>374</v>
      </c>
      <c r="B242" s="78" t="s">
        <v>49</v>
      </c>
      <c r="C242" s="78">
        <v>0.2</v>
      </c>
      <c r="D242" s="78">
        <v>0.2</v>
      </c>
      <c r="E242" s="78">
        <v>20.1</v>
      </c>
      <c r="F242" s="78">
        <v>87.8</v>
      </c>
      <c r="G242" s="387">
        <v>12</v>
      </c>
      <c r="H242" s="386" t="s">
        <v>552</v>
      </c>
    </row>
    <row r="243" ht="30">
      <c r="A243" s="186" t="s">
        <v>387</v>
      </c>
      <c r="B243" s="2" t="s">
        <v>43</v>
      </c>
      <c r="C243" s="2" t="s">
        <v>301</v>
      </c>
      <c r="D243" s="2" t="s">
        <v>302</v>
      </c>
      <c r="E243" s="2" t="s">
        <v>303</v>
      </c>
      <c r="F243" s="2" t="s">
        <v>304</v>
      </c>
      <c r="G243" s="40" t="s">
        <v>196</v>
      </c>
      <c r="H243" s="39"/>
    </row>
    <row r="244">
      <c r="A244" s="8" t="s">
        <v>386</v>
      </c>
      <c r="B244" s="2" t="s">
        <v>87</v>
      </c>
      <c r="C244" s="2" t="s">
        <v>144</v>
      </c>
      <c r="D244" s="2" t="s">
        <v>125</v>
      </c>
      <c r="E244" s="2" t="s">
        <v>305</v>
      </c>
      <c r="F244" s="2" t="s">
        <v>306</v>
      </c>
      <c r="G244" s="40" t="s">
        <v>196</v>
      </c>
      <c r="H244" s="39"/>
    </row>
    <row r="245" customFormat="1" s="46">
      <c r="A245" s="258" t="s">
        <v>197</v>
      </c>
      <c r="B245" s="234" t="s">
        <v>383</v>
      </c>
      <c r="C245" s="216">
        <f>C238+C239+C240+C241+C242+C243+C244</f>
        <v>29.67</v>
      </c>
      <c r="D245" s="216">
        <f>D238+D239+D240+D241+D242+D243+D244</f>
        <v>30.439999999999998</v>
      </c>
      <c r="E245" s="216">
        <f>E238+E239+E240+E241+E242+E243+E244</f>
        <v>129</v>
      </c>
      <c r="F245" s="216">
        <f>F238+F239+F240+F241+F242+F243+F244</f>
        <v>904.77</v>
      </c>
      <c r="G245" s="260"/>
      <c r="H245" s="260"/>
    </row>
    <row r="246">
      <c r="A246" s="179" t="s">
        <v>11</v>
      </c>
      <c r="B246" s="180"/>
      <c r="C246" s="180"/>
      <c r="D246" s="180"/>
      <c r="E246" s="180"/>
      <c r="F246" s="293"/>
      <c r="G246" s="180"/>
      <c r="H246" s="294"/>
    </row>
    <row r="247" customHeight="1" ht="24">
      <c r="A247" s="183" t="s">
        <v>41</v>
      </c>
      <c r="B247" s="313" t="s">
        <v>255</v>
      </c>
      <c r="C247" s="224" t="s">
        <v>479</v>
      </c>
      <c r="D247" s="224" t="s">
        <v>459</v>
      </c>
      <c r="E247" s="223" t="s">
        <v>480</v>
      </c>
      <c r="F247" s="242" t="s">
        <v>461</v>
      </c>
      <c r="G247" s="314" t="s">
        <v>178</v>
      </c>
      <c r="H247" s="314" t="s">
        <v>163</v>
      </c>
    </row>
    <row r="248" customHeight="1" ht="30">
      <c r="A248" s="206" t="s">
        <v>342</v>
      </c>
      <c r="B248" s="281" t="s">
        <v>49</v>
      </c>
      <c r="C248" s="281" t="s">
        <v>59</v>
      </c>
      <c r="D248" s="281" t="s">
        <v>64</v>
      </c>
      <c r="E248" s="281" t="s">
        <v>65</v>
      </c>
      <c r="F248" s="281" t="s">
        <v>90</v>
      </c>
      <c r="G248" s="282" t="s">
        <v>196</v>
      </c>
      <c r="H248" s="281"/>
    </row>
    <row r="249" customHeight="1" ht="24">
      <c r="A249" s="89" t="s">
        <v>91</v>
      </c>
      <c r="B249" s="9" t="s">
        <v>63</v>
      </c>
      <c r="C249" s="6" t="s">
        <v>61</v>
      </c>
      <c r="D249" s="7" t="s">
        <v>66</v>
      </c>
      <c r="E249" s="7" t="s">
        <v>92</v>
      </c>
      <c r="F249" s="7" t="s">
        <v>93</v>
      </c>
      <c r="G249" s="30">
        <v>338</v>
      </c>
      <c r="H249" s="30">
        <v>2011</v>
      </c>
    </row>
    <row r="250" ht="12" customFormat="1" s="38">
      <c r="A250" s="32" t="s">
        <v>197</v>
      </c>
      <c r="B250" s="74">
        <v>375</v>
      </c>
      <c r="C250" s="36">
        <f>C247+C248+C249</f>
        <v>12.7</v>
      </c>
      <c r="D250" s="37">
        <f>D247+D248+D249</f>
        <v>13.030000000000001</v>
      </c>
      <c r="E250" s="37">
        <f>E247+E248+E249</f>
        <v>55.26</v>
      </c>
      <c r="F250" s="41">
        <f>F247+F248+F249</f>
        <v>387.73</v>
      </c>
      <c r="G250" s="62"/>
      <c r="H250" s="64"/>
    </row>
    <row r="251" ht="12" customFormat="1" s="38">
      <c r="A251" s="99" t="s">
        <v>201</v>
      </c>
      <c r="B251" s="100"/>
      <c r="C251" s="37">
        <f>C236+C245+C250</f>
        <v>60.17</v>
      </c>
      <c r="D251" s="37">
        <f>D236+D245+D250</f>
        <v>61.730000000000004</v>
      </c>
      <c r="E251" s="36">
        <f>E236+E245+E250</f>
        <v>261.65999999999997</v>
      </c>
      <c r="F251" s="37">
        <f>F236+F245+F250</f>
        <v>1835.3600000000001</v>
      </c>
      <c r="G251" s="62"/>
      <c r="H251" s="64"/>
    </row>
    <row r="253">
      <c r="A253" s="48" t="s">
        <v>28</v>
      </c>
      <c r="B253" s="13"/>
      <c r="C253" s="11" t="s">
        <v>29</v>
      </c>
      <c r="D253" s="14" t="s">
        <v>30</v>
      </c>
      <c r="E253" s="11" t="s">
        <v>31</v>
      </c>
      <c r="F253" s="14" t="s">
        <v>32</v>
      </c>
    </row>
    <row r="254">
      <c r="A254" s="49" t="s">
        <v>129</v>
      </c>
      <c r="B254" s="13"/>
      <c r="C254" s="78">
        <f>C28</f>
        <v>60.160000000000004</v>
      </c>
      <c r="D254" s="78">
        <f>D28</f>
        <v>61.83</v>
      </c>
      <c r="E254" s="78">
        <f>E28</f>
        <v>261.72</v>
      </c>
      <c r="F254" s="78">
        <f>F28</f>
        <v>1835.4099999999999</v>
      </c>
    </row>
    <row r="255">
      <c r="A255" s="49" t="s">
        <v>130</v>
      </c>
      <c r="B255" s="13"/>
      <c r="C255" s="78">
        <f>C53</f>
        <v>60.129999999999995</v>
      </c>
      <c r="D255" s="78">
        <f>D53</f>
        <v>61.739999999999995</v>
      </c>
      <c r="E255" s="78">
        <f>E53</f>
        <v>261.68</v>
      </c>
      <c r="F255" s="80">
        <f>F53</f>
        <v>1835.3600000000001</v>
      </c>
    </row>
    <row r="256">
      <c r="A256" s="49" t="s">
        <v>131</v>
      </c>
      <c r="B256" s="13"/>
      <c r="C256" s="78">
        <f>C78</f>
        <v>61.19</v>
      </c>
      <c r="D256" s="78">
        <f>D78</f>
        <v>62.34</v>
      </c>
      <c r="E256" s="78">
        <f>E78</f>
        <v>261.75</v>
      </c>
      <c r="F256" s="78">
        <f>F78</f>
        <v>1813.29</v>
      </c>
    </row>
    <row r="257">
      <c r="A257" s="49" t="s">
        <v>132</v>
      </c>
      <c r="B257" s="13"/>
      <c r="C257" s="78">
        <f>C103</f>
        <v>60.379999999999995</v>
      </c>
      <c r="D257" s="78">
        <f>D103</f>
        <v>61.739999999999995</v>
      </c>
      <c r="E257" s="78">
        <f>E103</f>
        <v>259.09000000000003</v>
      </c>
      <c r="F257" s="78">
        <f>F103</f>
        <v>1824.43</v>
      </c>
    </row>
    <row r="258">
      <c r="A258" s="49" t="s">
        <v>133</v>
      </c>
      <c r="B258" s="13"/>
      <c r="C258" s="78">
        <f>C127</f>
        <v>60.16</v>
      </c>
      <c r="D258" s="78">
        <f>D127</f>
        <v>61.730000000000004</v>
      </c>
      <c r="E258" s="78">
        <f>E127</f>
        <v>261.82</v>
      </c>
      <c r="F258" s="78">
        <f>F127</f>
        <v>1835.3600000000001</v>
      </c>
    </row>
    <row r="259" ht="12" customFormat="1" s="38">
      <c r="A259" s="66" t="s">
        <v>216</v>
      </c>
      <c r="B259" s="43"/>
      <c r="C259" s="69">
        <f>SUM(C254:C258)</f>
        <v>302.02</v>
      </c>
      <c r="D259" s="69">
        <f>D254+D255+D256+D257+D258</f>
        <v>309.38</v>
      </c>
      <c r="E259" s="69">
        <f>E254+E255+E256+E257+E258</f>
        <v>1306.0600000000002</v>
      </c>
      <c r="F259" s="69">
        <f>F254+F255+F256+F257+F258</f>
        <v>9143.85</v>
      </c>
      <c r="G259" s="67"/>
      <c r="H259" s="68"/>
    </row>
    <row r="260" ht="12" customFormat="1" s="38">
      <c r="A260" s="66" t="s">
        <v>217</v>
      </c>
      <c r="B260" s="43"/>
      <c r="C260" s="69">
        <f>SUM(C259)/5</f>
        <v>60.403999999999996</v>
      </c>
      <c r="D260" s="69">
        <f>D259/5</f>
        <v>61.876</v>
      </c>
      <c r="E260" s="69">
        <f>E259/5</f>
        <v>261.21200000000005</v>
      </c>
      <c r="F260" s="69">
        <f>F259/5</f>
        <v>1828.77</v>
      </c>
      <c r="G260" s="67"/>
      <c r="H260" s="68"/>
    </row>
    <row r="261">
      <c r="A261" s="49" t="s">
        <v>134</v>
      </c>
      <c r="B261" s="13"/>
      <c r="C261" s="78">
        <f>C152</f>
        <v>59.690000000000005</v>
      </c>
      <c r="D261" s="78">
        <f>D152</f>
        <v>63.01</v>
      </c>
      <c r="E261" s="78">
        <f>E152</f>
        <v>257.48</v>
      </c>
      <c r="F261" s="78">
        <f>F152</f>
        <v>1832.95</v>
      </c>
    </row>
    <row r="262">
      <c r="A262" s="49" t="s">
        <v>135</v>
      </c>
      <c r="B262" s="13"/>
      <c r="C262" s="78">
        <f>C177</f>
        <v>61.47</v>
      </c>
      <c r="D262" s="78">
        <f>D177</f>
        <v>61.64000000000001</v>
      </c>
      <c r="E262" s="78">
        <f>E177</f>
        <v>262.74</v>
      </c>
      <c r="F262" s="78">
        <f>F177</f>
        <v>1794.26</v>
      </c>
    </row>
    <row r="263">
      <c r="A263" s="49" t="s">
        <v>136</v>
      </c>
      <c r="B263" s="13"/>
      <c r="C263" s="78">
        <f>C201</f>
        <v>60.15</v>
      </c>
      <c r="D263" s="78">
        <f>D201</f>
        <v>61.72</v>
      </c>
      <c r="E263" s="78">
        <f>E201</f>
        <v>256.21999999999997</v>
      </c>
      <c r="F263" s="78">
        <f>F201</f>
        <v>1847.6000000000001</v>
      </c>
    </row>
    <row r="264">
      <c r="A264" s="49" t="s">
        <v>137</v>
      </c>
      <c r="B264" s="13"/>
      <c r="C264" s="78">
        <f>C226</f>
        <v>60.169999999999995</v>
      </c>
      <c r="D264" s="78">
        <f>D226</f>
        <v>61.849999999999994</v>
      </c>
      <c r="E264" s="78">
        <f>E226</f>
        <v>261.68</v>
      </c>
      <c r="F264" s="78">
        <f>F226</f>
        <v>1835.3600000000001</v>
      </c>
    </row>
    <row r="265">
      <c r="A265" s="49" t="s">
        <v>138</v>
      </c>
      <c r="B265" s="13"/>
      <c r="C265" s="78">
        <f>C251</f>
        <v>60.17</v>
      </c>
      <c r="D265" s="78">
        <f>D251</f>
        <v>61.730000000000004</v>
      </c>
      <c r="E265" s="78">
        <f>E251</f>
        <v>261.65999999999997</v>
      </c>
      <c r="F265" s="78">
        <f>F251</f>
        <v>1835.3600000000001</v>
      </c>
    </row>
    <row r="266" ht="12" customFormat="1" s="38">
      <c r="A266" s="66" t="s">
        <v>150</v>
      </c>
      <c r="B266" s="43"/>
      <c r="C266" s="69">
        <f>C261+C262+C263+C264+C265</f>
        <v>301.65</v>
      </c>
      <c r="D266" s="69">
        <f>D261+D262+D263+D264+D265</f>
        <v>309.95</v>
      </c>
      <c r="E266" s="69">
        <f>E261+E262+E263+E264+E265</f>
        <v>1299.7800000000002</v>
      </c>
      <c r="F266" s="69">
        <f>F261+F262+F263+F264+F265</f>
        <v>9145.53</v>
      </c>
      <c r="G266" s="67"/>
      <c r="H266" s="68"/>
    </row>
    <row r="267" ht="12" customFormat="1" s="38">
      <c r="A267" s="66" t="s">
        <v>217</v>
      </c>
      <c r="B267" s="43"/>
      <c r="C267" s="69">
        <f>C266/5</f>
        <v>60.33</v>
      </c>
      <c r="D267" s="69">
        <f>D266/5</f>
        <v>61.989999999999995</v>
      </c>
      <c r="E267" s="69">
        <f>E266/5</f>
        <v>259.956</v>
      </c>
      <c r="F267" s="69">
        <f>F266/5</f>
        <v>1829.1060000000002</v>
      </c>
      <c r="G267" s="67"/>
      <c r="H267" s="68"/>
    </row>
    <row r="268" ht="12">
      <c r="A268" s="66" t="s">
        <v>287</v>
      </c>
      <c r="B268" s="43"/>
      <c r="C268" s="69">
        <f>(C259+C266)/10</f>
        <v>60.367</v>
      </c>
      <c r="D268" s="69">
        <f>(D259+D266)/10</f>
        <v>61.93299999999999</v>
      </c>
      <c r="E268" s="69">
        <f>(E259+E266)/10</f>
        <v>260.584</v>
      </c>
      <c r="F268" s="69">
        <f>(F259+F266)/10</f>
        <v>1828.938</v>
      </c>
    </row>
    <row r="269" ht="12">
      <c r="A269" s="75"/>
      <c r="B269" s="76"/>
      <c r="C269" s="76"/>
      <c r="D269" s="76"/>
      <c r="E269" s="76"/>
      <c r="F269" s="76"/>
    </row>
    <row r="270">
      <c r="A270" s="51" t="s">
        <v>33</v>
      </c>
    </row>
    <row r="272">
      <c r="A272" s="380" t="s">
        <v>567</v>
      </c>
    </row>
    <row r="273">
      <c r="A273" s="52" t="s">
        <v>140</v>
      </c>
    </row>
    <row r="275">
      <c r="A275" s="52" t="s">
        <v>141</v>
      </c>
    </row>
    <row r="276">
      <c r="A276" s="52" t="s">
        <v>142</v>
      </c>
    </row>
    <row r="277">
      <c r="A277" s="53"/>
    </row>
    <row r="278">
      <c r="A278" s="50" t="s">
        <v>283</v>
      </c>
    </row>
    <row r="279">
      <c r="A279" s="3" t="s">
        <v>282</v>
      </c>
      <c r="B279" s="63"/>
    </row>
    <row r="280">
      <c r="A280" s="3"/>
      <c r="B280" s="63"/>
    </row>
    <row r="281">
      <c r="A281" s="3" t="s">
        <v>284</v>
      </c>
      <c r="B281" s="63"/>
    </row>
    <row r="282">
      <c r="A282" s="3"/>
      <c r="B282" s="63"/>
    </row>
    <row r="283">
      <c r="A283" s="381" t="s">
        <v>568</v>
      </c>
    </row>
    <row r="285">
      <c r="A285" s="53" t="s">
        <v>34</v>
      </c>
    </row>
    <row r="287" ht="42">
      <c r="A287" s="54" t="s">
        <v>28</v>
      </c>
      <c r="B287" s="58" t="s">
        <v>192</v>
      </c>
      <c r="C287" s="28" t="s">
        <v>193</v>
      </c>
      <c r="D287" s="28" t="s">
        <v>194</v>
      </c>
      <c r="E287" s="28" t="s">
        <v>195</v>
      </c>
      <c r="F287" s="15"/>
    </row>
    <row r="288">
      <c r="A288" s="55" t="s">
        <v>21</v>
      </c>
      <c r="B288" s="80">
        <f>F14</f>
        <v>542.86</v>
      </c>
      <c r="C288" s="80">
        <f>F22</f>
        <v>904.8</v>
      </c>
      <c r="D288" s="80">
        <f>F27</f>
        <v>387.74999999999994</v>
      </c>
      <c r="E288" s="80">
        <f>F28</f>
        <v>1835.4099999999999</v>
      </c>
      <c r="F288" s="16"/>
    </row>
    <row r="289">
      <c r="A289" s="55" t="s">
        <v>143</v>
      </c>
      <c r="B289" s="80">
        <f>F38</f>
        <v>542.9</v>
      </c>
      <c r="C289" s="80">
        <f>F47</f>
        <v>904.73</v>
      </c>
      <c r="D289" s="80">
        <f>F52</f>
        <v>387.73</v>
      </c>
      <c r="E289" s="80">
        <f>F53</f>
        <v>1835.3600000000001</v>
      </c>
      <c r="F289" s="16"/>
    </row>
    <row r="290">
      <c r="A290" s="55" t="s">
        <v>37</v>
      </c>
      <c r="B290" s="80">
        <f>F63</f>
        <v>542.86</v>
      </c>
      <c r="C290" s="80">
        <f>F72</f>
        <v>882.7</v>
      </c>
      <c r="D290" s="80">
        <f>F77</f>
        <v>387.73</v>
      </c>
      <c r="E290" s="80">
        <f>F78</f>
        <v>1813.29</v>
      </c>
      <c r="F290" s="16"/>
    </row>
    <row r="291">
      <c r="A291" s="55" t="s">
        <v>144</v>
      </c>
      <c r="B291" s="80">
        <f>F88</f>
        <v>542.87</v>
      </c>
      <c r="C291" s="80">
        <f>F97</f>
        <v>893.85</v>
      </c>
      <c r="D291" s="80">
        <f>F102</f>
        <v>387.71000000000004</v>
      </c>
      <c r="E291" s="80">
        <f>F103</f>
        <v>1824.43</v>
      </c>
      <c r="F291" s="16"/>
    </row>
    <row r="292">
      <c r="A292" s="55" t="s">
        <v>145</v>
      </c>
      <c r="B292" s="80">
        <f>F113</f>
        <v>542.87</v>
      </c>
      <c r="C292" s="80">
        <f>F121</f>
        <v>904.76</v>
      </c>
      <c r="D292" s="80">
        <f>F126</f>
        <v>387.73</v>
      </c>
      <c r="E292" s="80">
        <f>F127</f>
        <v>1835.3600000000001</v>
      </c>
      <c r="F292" s="16"/>
    </row>
    <row r="293" ht="12" customFormat="1" s="38">
      <c r="A293" s="70" t="s">
        <v>218</v>
      </c>
      <c r="B293" s="69">
        <f>B288+B289+B290+B291+B292</f>
        <v>2714.3599999999997</v>
      </c>
      <c r="C293" s="69">
        <f>C288+C289+C290+C291+C292</f>
        <v>4490.84</v>
      </c>
      <c r="D293" s="69">
        <f>D288+D289+D290+D291+D292</f>
        <v>1938.65</v>
      </c>
      <c r="E293" s="69">
        <f>E288+E289+E290+E291+E292</f>
        <v>9143.85</v>
      </c>
      <c r="F293" s="71"/>
      <c r="G293" s="67"/>
      <c r="H293" s="68"/>
    </row>
    <row r="294" ht="12" customFormat="1" s="38">
      <c r="A294" s="70" t="s">
        <v>219</v>
      </c>
      <c r="B294" s="69">
        <f>B293/5</f>
        <v>542.872</v>
      </c>
      <c r="C294" s="44">
        <f>C293/5</f>
        <v>898.168</v>
      </c>
      <c r="D294" s="44">
        <f>D293/5</f>
        <v>387.73</v>
      </c>
      <c r="E294" s="44">
        <f>E293/5</f>
        <v>1828.77</v>
      </c>
      <c r="F294" s="72"/>
      <c r="G294" s="67"/>
      <c r="H294" s="68"/>
    </row>
    <row r="295">
      <c r="A295" s="55" t="s">
        <v>120</v>
      </c>
      <c r="B295" s="80">
        <f>F137</f>
        <v>542.88</v>
      </c>
      <c r="C295" s="80">
        <f>F146</f>
        <v>899.56</v>
      </c>
      <c r="D295" s="80">
        <f>F151</f>
        <v>390.51</v>
      </c>
      <c r="E295" s="80">
        <f>F152</f>
        <v>1832.95</v>
      </c>
      <c r="F295" s="16"/>
    </row>
    <row r="296">
      <c r="A296" s="55" t="s">
        <v>146</v>
      </c>
      <c r="B296" s="80">
        <f>F162</f>
        <v>542.86</v>
      </c>
      <c r="C296" s="80">
        <f>F171</f>
        <v>863.66</v>
      </c>
      <c r="D296" s="80">
        <f>F176</f>
        <v>387.74</v>
      </c>
      <c r="E296" s="80">
        <f>F177</f>
        <v>1794.26</v>
      </c>
      <c r="F296" s="16"/>
    </row>
    <row r="297">
      <c r="A297" s="55" t="s">
        <v>147</v>
      </c>
      <c r="B297" s="80">
        <f>F187</f>
        <v>542.87</v>
      </c>
      <c r="C297" s="80">
        <f>F195</f>
        <v>916.97</v>
      </c>
      <c r="D297" s="80">
        <f>F200</f>
        <v>387.76</v>
      </c>
      <c r="E297" s="80">
        <f>F201</f>
        <v>1847.6000000000001</v>
      </c>
      <c r="F297" s="16"/>
    </row>
    <row r="298">
      <c r="A298" s="56" t="s">
        <v>35</v>
      </c>
      <c r="B298" s="80">
        <f>F211</f>
        <v>542.86</v>
      </c>
      <c r="C298" s="80">
        <f>F220</f>
        <v>904.77</v>
      </c>
      <c r="D298" s="80">
        <f>F225</f>
        <v>387.72999999999996</v>
      </c>
      <c r="E298" s="80">
        <f>F226</f>
        <v>1835.3600000000001</v>
      </c>
      <c r="F298" s="16"/>
    </row>
    <row r="299">
      <c r="A299" s="55" t="s">
        <v>148</v>
      </c>
      <c r="B299" s="80">
        <f>F236</f>
        <v>542.86</v>
      </c>
      <c r="C299" s="80">
        <f>F245</f>
        <v>904.77</v>
      </c>
      <c r="D299" s="80">
        <f>F250</f>
        <v>387.73</v>
      </c>
      <c r="E299" s="80">
        <f>F251</f>
        <v>1835.3600000000001</v>
      </c>
      <c r="F299" s="16"/>
    </row>
    <row r="300" ht="12" customFormat="1" s="38">
      <c r="A300" s="70" t="s">
        <v>149</v>
      </c>
      <c r="B300" s="69">
        <f>B295+B296+B297+B298+B299</f>
        <v>2714.3300000000004</v>
      </c>
      <c r="C300" s="69">
        <f>C295+C296+C297+C298+C299</f>
        <v>4489.73</v>
      </c>
      <c r="D300" s="69">
        <f>D295+D296+D297+D298+D299</f>
        <v>1941.47</v>
      </c>
      <c r="E300" s="69">
        <f>E295+E296+E297+E298+E299</f>
        <v>9145.53</v>
      </c>
      <c r="F300" s="71"/>
      <c r="G300" s="67"/>
      <c r="H300" s="68"/>
    </row>
    <row r="301" ht="12" customFormat="1" s="38">
      <c r="A301" s="70" t="s">
        <v>219</v>
      </c>
      <c r="B301" s="69">
        <f>B300/5</f>
        <v>542.8660000000001</v>
      </c>
      <c r="C301" s="44">
        <f>C300/5</f>
        <v>897.9459999999999</v>
      </c>
      <c r="D301" s="69">
        <f>D300/5</f>
        <v>388.294</v>
      </c>
      <c r="E301" s="44">
        <f>E300/5</f>
        <v>1829.1060000000002</v>
      </c>
      <c r="F301" s="72"/>
      <c r="G301" s="67"/>
      <c r="H301" s="68"/>
    </row>
  </sheetData>
  <mergeCells count="110">
    <mergeCell ref="A2:H4"/>
    <mergeCell ref="A5:H5"/>
    <mergeCell ref="A6:A7"/>
    <mergeCell ref="B6:B7"/>
    <mergeCell ref="C6:E6"/>
    <mergeCell ref="F6:F7"/>
    <mergeCell ref="G6:H6"/>
    <mergeCell ref="A8:H8"/>
    <mergeCell ref="A15:H15"/>
    <mergeCell ref="A23:H23"/>
    <mergeCell ref="A28:B28"/>
    <mergeCell ref="A29:H29"/>
    <mergeCell ref="A30:A31"/>
    <mergeCell ref="B30:B31"/>
    <mergeCell ref="C30:E30"/>
    <mergeCell ref="F30:F31"/>
    <mergeCell ref="G30:G31"/>
    <mergeCell ref="H30:H31"/>
    <mergeCell ref="A32:H32"/>
    <mergeCell ref="A39:H39"/>
    <mergeCell ref="A48:H48"/>
    <mergeCell ref="A53:B53"/>
    <mergeCell ref="A54:H54"/>
    <mergeCell ref="A55:A56"/>
    <mergeCell ref="B55:B56"/>
    <mergeCell ref="C55:E55"/>
    <mergeCell ref="F55:F56"/>
    <mergeCell ref="G55:G56"/>
    <mergeCell ref="H55:H56"/>
    <mergeCell ref="A57:H57"/>
    <mergeCell ref="A64:H64"/>
    <mergeCell ref="A73:H73"/>
    <mergeCell ref="A78:B78"/>
    <mergeCell ref="A79:H79"/>
    <mergeCell ref="A80:A81"/>
    <mergeCell ref="B80:B81"/>
    <mergeCell ref="C80:E80"/>
    <mergeCell ref="F80:F81"/>
    <mergeCell ref="G80:G81"/>
    <mergeCell ref="H80:H81"/>
    <mergeCell ref="A82:H82"/>
    <mergeCell ref="A89:H89"/>
    <mergeCell ref="A98:H98"/>
    <mergeCell ref="A103:B103"/>
    <mergeCell ref="A104:H104"/>
    <mergeCell ref="A105:A106"/>
    <mergeCell ref="B105:B106"/>
    <mergeCell ref="C105:E105"/>
    <mergeCell ref="F105:F106"/>
    <mergeCell ref="G105:G106"/>
    <mergeCell ref="H105:H106"/>
    <mergeCell ref="A107:H107"/>
    <mergeCell ref="A114:H114"/>
    <mergeCell ref="A122:H122"/>
    <mergeCell ref="A127:B127"/>
    <mergeCell ref="A128:H128"/>
    <mergeCell ref="A129:A130"/>
    <mergeCell ref="B129:B130"/>
    <mergeCell ref="C129:E129"/>
    <mergeCell ref="F129:F130"/>
    <mergeCell ref="G129:G130"/>
    <mergeCell ref="H129:H130"/>
    <mergeCell ref="A131:H131"/>
    <mergeCell ref="A138:H138"/>
    <mergeCell ref="A147:H147"/>
    <mergeCell ref="A152:B152"/>
    <mergeCell ref="A153:H153"/>
    <mergeCell ref="A154:A155"/>
    <mergeCell ref="B154:B155"/>
    <mergeCell ref="C154:E154"/>
    <mergeCell ref="F154:F155"/>
    <mergeCell ref="G154:G155"/>
    <mergeCell ref="H154:H155"/>
    <mergeCell ref="A156:H156"/>
    <mergeCell ref="A163:H163"/>
    <mergeCell ref="A172:H172"/>
    <mergeCell ref="A177:B177"/>
    <mergeCell ref="A178:H178"/>
    <mergeCell ref="A179:A180"/>
    <mergeCell ref="B179:B180"/>
    <mergeCell ref="C179:E179"/>
    <mergeCell ref="F179:F180"/>
    <mergeCell ref="G179:G180"/>
    <mergeCell ref="H179:H180"/>
    <mergeCell ref="A181:H181"/>
    <mergeCell ref="A188:H188"/>
    <mergeCell ref="A196:H196"/>
    <mergeCell ref="A201:B201"/>
    <mergeCell ref="A202:H202"/>
    <mergeCell ref="A203:A204"/>
    <mergeCell ref="B203:B204"/>
    <mergeCell ref="C203:E203"/>
    <mergeCell ref="F203:F204"/>
    <mergeCell ref="G203:G204"/>
    <mergeCell ref="H203:H204"/>
    <mergeCell ref="A205:H205"/>
    <mergeCell ref="A212:H212"/>
    <mergeCell ref="A221:H221"/>
    <mergeCell ref="A226:B226"/>
    <mergeCell ref="A227:H227"/>
    <mergeCell ref="A228:A229"/>
    <mergeCell ref="B228:B229"/>
    <mergeCell ref="C228:E228"/>
    <mergeCell ref="F228:F229"/>
    <mergeCell ref="G228:G229"/>
    <mergeCell ref="H228:H229"/>
    <mergeCell ref="A230:H230"/>
    <mergeCell ref="A237:H237"/>
    <mergeCell ref="A246:H246"/>
    <mergeCell ref="A251:B251"/>
  </mergeCells>
  <pageMargins left="0.70866141732283472" right="0.70866141732283472" top="0.74803149606299213" bottom="0.74803149606299213" header="0.31496062992125984" footer="0.31496062992125984"/>
  <pageSetup paperSize="9" scale="65" fitToHeight="11" orientation="portrait" r:id="rId1"/>
  <rowBreaks count="6" manualBreakCount="6">
    <brk id="53" max="8" man="1"/>
    <brk id="78" max="8" man="1"/>
    <brk id="128" max="8" man="1"/>
    <brk id="177" max="8" man="1"/>
    <brk id="226" max="8" man="1"/>
    <brk id="279" max="8" man="1"/>
  </rowBreaks>
  <ignoredErrors>
    <ignoredError sqref="B34 G34:H34 B50:B51 C50:E50 G58 G66:H66 B75:B76 C75:E76 H74 B83:C83 D83 E83 G83:H83 G91:H92 G99:H99 G109:H109 G115:H117 B132:E132 G132:G133 H132:H133 G140:H140 B159:B160 B139 B124:E124 B117 B115:D115 C100:E101 B94:E94 B90 C60:E60 B40 B25:E25 B85 G35:H35 C35:D35 B35 H44 F50:F51 C51:E51 G85:H85 F83 C85:D85 G94:H94 G110:H110 B110:E110 F110 F115 F132 B149:E149 F149 G159:H160 C160 D160 E160 F160 G165:H168 B165 C165 D165:E165 F165 B174:F174 B175:F175 B189 B199:F199 G190:H192 B207:F207 G207:H208 G209:H209 B218:F218 G215:H215 G223:H223 A227:B227 A226 B233 H235 G248:H248 A252:B252 A251 F67 F75:F76 F92 F100:F101 A293 A294 A296:A300 B11:E11 F11 G233:H233 G240 H10 G17:H17 G41:H41 B42:E42 B43:D43 F43 F60 B68 G68:H68 H90 B100:B101 B99 B102 E115 H139 C139:G139 B168 C168 D168 E168:F168 B184 C184:F184 G183:H183 B192:F192 B214 H214 C214:G214 B216 C216:F216 G218:H218 G216:H216 A225 B234:F234 H240 A289 A290 A291 A292 B109 F42 E43 B92 D92:E92 H43 H33 G67 B93 F94 B193 F85 F117 B134:E134 B133 F134 B209:F209 B208" numberStoredAsText="1"/>
    <ignoredError sqref="D27 E88 E16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Vilena</cp:lastModifiedBy>
  <cp:lastPrinted>2023-02-20T08:25:48Z</cp:lastPrinted>
  <dcterms:created xsi:type="dcterms:W3CDTF">2021-05-12T11:52:42Z</dcterms:created>
  <dcterms:modified xsi:type="dcterms:W3CDTF">2025-04-15T07:41:18Z</dcterms:modified>
</cp:coreProperties>
</file>